
<file path=[Content_Types].xml><?xml version="1.0" encoding="utf-8"?>
<Types xmlns="http://schemas.openxmlformats.org/package/2006/content-types"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c7b497fc32eef38a/Área de Trabalho/Cursos/DIO/Bootcamp CAIXA - IA Generativa com Microsoft Copilot/Organizar Vida Financeira/"/>
    </mc:Choice>
  </mc:AlternateContent>
  <xr:revisionPtr revIDLastSave="440" documentId="8_{5486C49A-EB8B-4B81-A797-CC0F70E8B79B}" xr6:coauthVersionLast="47" xr6:coauthVersionMax="47" xr10:uidLastSave="{8B1A725C-F58E-4F11-98EA-3D266B8601E0}"/>
  <bookViews>
    <workbookView xWindow="-108" yWindow="-108" windowWidth="23256" windowHeight="12456" xr2:uid="{CF80A73C-9611-4B10-A9BB-7F9BD24ED5AB}"/>
  </bookViews>
  <sheets>
    <sheet name="Dashboard" sheetId="4" r:id="rId1"/>
    <sheet name="Extrato da Conta" sheetId="1" state="hidden" r:id="rId2"/>
    <sheet name="Controle" sheetId="3" state="hidden" r:id="rId3"/>
    <sheet name="Menu Auxiliar" sheetId="2" state="hidden" r:id="rId4"/>
  </sheets>
  <definedNames>
    <definedName name="SegmentaçãodeDados_Més">#N/A</definedName>
    <definedName name="SegmentaçãodeDados_Operação_Bancária">#N/A</definedName>
  </definedNames>
  <calcPr calcId="191029"/>
  <pivotCaches>
    <pivotCache cacheId="77" r:id="rId5"/>
  </pivotCaches>
  <extLst>
    <ext xmlns:x14="http://schemas.microsoft.com/office/spreadsheetml/2009/9/main" uri="{BBE1A952-AA13-448e-AADC-164F8A28A991}">
      <x14:slicerCaches>
        <x14:slicerCache r:id="rId6"/>
        <x14:slicerCache r:id="rId7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75" i="1" l="1"/>
  <c r="B67" i="1"/>
  <c r="B42" i="1"/>
  <c r="B17" i="1"/>
  <c r="B54" i="1"/>
  <c r="B74" i="1"/>
  <c r="B73" i="1"/>
  <c r="B72" i="1"/>
  <c r="B71" i="1"/>
  <c r="B70" i="1"/>
  <c r="B69" i="1"/>
  <c r="B68" i="1"/>
  <c r="B66" i="1"/>
  <c r="B65" i="1"/>
  <c r="B64" i="1"/>
  <c r="B63" i="1"/>
  <c r="B62" i="1"/>
  <c r="B61" i="1"/>
  <c r="B60" i="1"/>
  <c r="B59" i="1"/>
  <c r="B58" i="1"/>
  <c r="B57" i="1"/>
  <c r="B56" i="1"/>
  <c r="B55" i="1"/>
  <c r="B53" i="1"/>
  <c r="B52" i="1"/>
  <c r="B51" i="1"/>
  <c r="B50" i="1"/>
  <c r="B49" i="1"/>
  <c r="B48" i="1"/>
  <c r="B47" i="1"/>
  <c r="B46" i="1"/>
  <c r="B45" i="1"/>
  <c r="B44" i="1"/>
  <c r="B43" i="1"/>
  <c r="B41" i="1"/>
  <c r="B40" i="1"/>
  <c r="B39" i="1"/>
  <c r="B38" i="1"/>
  <c r="B37" i="1"/>
  <c r="B36" i="1"/>
  <c r="B35" i="1"/>
  <c r="B34" i="1"/>
  <c r="B33" i="1"/>
  <c r="B32" i="1"/>
  <c r="B31" i="1"/>
  <c r="B30" i="1"/>
  <c r="B29" i="1"/>
  <c r="B28" i="1"/>
  <c r="B11" i="1"/>
  <c r="B27" i="1"/>
  <c r="B26" i="1"/>
  <c r="B25" i="1"/>
  <c r="F23" i="1"/>
  <c r="B24" i="1"/>
  <c r="B23" i="1"/>
  <c r="B22" i="1"/>
  <c r="B21" i="1"/>
  <c r="B20" i="1"/>
  <c r="B19" i="1"/>
  <c r="B18" i="1"/>
  <c r="B16" i="1"/>
  <c r="B15" i="1"/>
  <c r="B14" i="1"/>
  <c r="B13" i="1"/>
  <c r="B12" i="1"/>
  <c r="B10" i="1"/>
  <c r="B9" i="1"/>
  <c r="B8" i="1"/>
  <c r="B2" i="1"/>
  <c r="B3" i="1"/>
  <c r="B4" i="1"/>
  <c r="B5" i="1"/>
  <c r="B6" i="1"/>
  <c r="B7" i="1"/>
  <c r="I10" i="3"/>
</calcChain>
</file>

<file path=xl/sharedStrings.xml><?xml version="1.0" encoding="utf-8"?>
<sst xmlns="http://schemas.openxmlformats.org/spreadsheetml/2006/main" count="473" uniqueCount="101">
  <si>
    <t>Data</t>
  </si>
  <si>
    <t>Més</t>
  </si>
  <si>
    <t>Tipo</t>
  </si>
  <si>
    <t>Categoria</t>
  </si>
  <si>
    <t>Descrição</t>
  </si>
  <si>
    <t>Valor</t>
  </si>
  <si>
    <t>Operação Bancária</t>
  </si>
  <si>
    <t>Status</t>
  </si>
  <si>
    <t>Entrada</t>
  </si>
  <si>
    <t>Saída</t>
  </si>
  <si>
    <t>Renda Extra</t>
  </si>
  <si>
    <t>Alimentação</t>
  </si>
  <si>
    <t>Renda Principal</t>
  </si>
  <si>
    <t>Apostas</t>
  </si>
  <si>
    <t>Resgate Aplicação</t>
  </si>
  <si>
    <t>Beleza</t>
  </si>
  <si>
    <t>Ressarcimento</t>
  </si>
  <si>
    <t>Capitalização</t>
  </si>
  <si>
    <t>Outros</t>
  </si>
  <si>
    <t>Consórcio</t>
  </si>
  <si>
    <t>Contribuição</t>
  </si>
  <si>
    <t>Despesas Mensais</t>
  </si>
  <si>
    <t>Educação</t>
  </si>
  <si>
    <t>Eletrônicos</t>
  </si>
  <si>
    <t>Financiamento</t>
  </si>
  <si>
    <t>Investimentos</t>
  </si>
  <si>
    <t>Lazer</t>
  </si>
  <si>
    <t>Livros</t>
  </si>
  <si>
    <t>Pet</t>
  </si>
  <si>
    <t>Presentes</t>
  </si>
  <si>
    <t>Previdência</t>
  </si>
  <si>
    <t>Saúde</t>
  </si>
  <si>
    <t>Seguros</t>
  </si>
  <si>
    <t>Serviços</t>
  </si>
  <si>
    <t>Transporte</t>
  </si>
  <si>
    <t>Utilidades Domésticas</t>
  </si>
  <si>
    <t>Vestuário</t>
  </si>
  <si>
    <t>Viagem</t>
  </si>
  <si>
    <t>Débito em Conta</t>
  </si>
  <si>
    <t>Pix</t>
  </si>
  <si>
    <t>Saque</t>
  </si>
  <si>
    <t>Cartão de Crédito</t>
  </si>
  <si>
    <t>Cartão de Débito</t>
  </si>
  <si>
    <t>Cheque</t>
  </si>
  <si>
    <t>Depósito</t>
  </si>
  <si>
    <t xml:space="preserve">Transferência </t>
  </si>
  <si>
    <t>Boleto Bancário</t>
  </si>
  <si>
    <t>Pagamentos</t>
  </si>
  <si>
    <t>Crédito em Conta</t>
  </si>
  <si>
    <t>Pago</t>
  </si>
  <si>
    <t>Pendente</t>
  </si>
  <si>
    <t>Recebido</t>
  </si>
  <si>
    <t>Efetuado</t>
  </si>
  <si>
    <t>Devolvido</t>
  </si>
  <si>
    <t>Capitalização Super</t>
  </si>
  <si>
    <t>Freelance</t>
  </si>
  <si>
    <t>Pizza para a famíla</t>
  </si>
  <si>
    <t>Livro Design Thinking</t>
  </si>
  <si>
    <t>Salário</t>
  </si>
  <si>
    <t>Empréstimo</t>
  </si>
  <si>
    <t>Seguro de Vida</t>
  </si>
  <si>
    <t>Financiamento Habitacional</t>
  </si>
  <si>
    <t>Seguro Residencial</t>
  </si>
  <si>
    <t>Seguro do Carro</t>
  </si>
  <si>
    <t>Pós Graduação</t>
  </si>
  <si>
    <t>Condomínio</t>
  </si>
  <si>
    <t>Energia Elétrica</t>
  </si>
  <si>
    <t>Internet</t>
  </si>
  <si>
    <t>Celular</t>
  </si>
  <si>
    <t>Geladeira</t>
  </si>
  <si>
    <t>Cinema</t>
  </si>
  <si>
    <t>Lanche no Shopping</t>
  </si>
  <si>
    <t>Compra de Ração</t>
  </si>
  <si>
    <t>Presente Aniversário</t>
  </si>
  <si>
    <t>Manicure</t>
  </si>
  <si>
    <t>Transporte por Aplicativo</t>
  </si>
  <si>
    <t>Tênis esportivo</t>
  </si>
  <si>
    <t>Aplicação em CDB</t>
  </si>
  <si>
    <t>Dentista</t>
  </si>
  <si>
    <t>Doação Dia das Crianças</t>
  </si>
  <si>
    <t>Almoço no Restaurante</t>
  </si>
  <si>
    <t>Headset</t>
  </si>
  <si>
    <t>Compra de pacote de Viagem</t>
  </si>
  <si>
    <t>Salão de Beleza</t>
  </si>
  <si>
    <t>Freenlance</t>
  </si>
  <si>
    <t>Happy Hour</t>
  </si>
  <si>
    <t>Papelaria</t>
  </si>
  <si>
    <t>Parcela 13º</t>
  </si>
  <si>
    <t>Compra de blusinhas</t>
  </si>
  <si>
    <t>Rodízio de Massas</t>
  </si>
  <si>
    <t>Presentes de Natal</t>
  </si>
  <si>
    <t>Passeio</t>
  </si>
  <si>
    <r>
      <rPr>
        <b/>
        <sz val="11"/>
        <color theme="1"/>
        <rFont val="Aptos Narrow"/>
        <family val="2"/>
        <scheme val="minor"/>
      </rPr>
      <t>Disclaimer</t>
    </r>
    <r>
      <rPr>
        <sz val="11"/>
        <color theme="1"/>
        <rFont val="Aptos Narrow"/>
        <family val="2"/>
        <scheme val="minor"/>
      </rPr>
      <t>: O referido Extrato Bancário foi criado pela autora, inspirada em dados de aula e de conhecimento pessoal. Qualquer semelhança com a realidade é mera coincidência.</t>
    </r>
  </si>
  <si>
    <t>Gasolina</t>
  </si>
  <si>
    <t>Rótulos de Linha</t>
  </si>
  <si>
    <t>Total Geral</t>
  </si>
  <si>
    <t>Soma de Valor</t>
  </si>
  <si>
    <t>Aplicação em LCI</t>
  </si>
  <si>
    <t>Resgate da Poupança</t>
  </si>
  <si>
    <t>Meta da Reserva</t>
  </si>
  <si>
    <t>Total Reservado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</si>
</sst>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44" formatCode="_-&quot;R$&quot;\ * #,##0.00_-;\-&quot;R$&quot;\ * #,##0.00_-;_-&quot;R$&quot;\ * &quot;-&quot;??_-;_-@_-"/>
    <numFmt numFmtId="165" formatCode="_-[$R$-416]\ * #,##0.00_-;\-[$R$-416]\ * #,##0.00_-;_-[$R$-416]\ * &quot;-&quot;??_-;_-@_-"/>
  </numFmts>
  <fonts count="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 tint="-0.14999847407452621"/>
        <bgColor theme="0" tint="-0.14999847407452621"/>
      </patternFill>
    </fill>
    <fill>
      <patternFill patternType="solid">
        <fgColor rgb="FF66003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</fills>
  <borders count="3">
    <border>
      <left/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17">
    <xf numFmtId="0" fontId="0" fillId="0" borderId="0" xfId="0"/>
    <xf numFmtId="0" fontId="2" fillId="0" borderId="0" xfId="0" applyFont="1"/>
    <xf numFmtId="0" fontId="0" fillId="2" borderId="1" xfId="0" applyFont="1" applyFill="1" applyBorder="1"/>
    <xf numFmtId="0" fontId="0" fillId="0" borderId="1" xfId="0" applyFont="1" applyBorder="1"/>
    <xf numFmtId="0" fontId="0" fillId="2" borderId="0" xfId="0" applyFont="1" applyFill="1" applyBorder="1"/>
    <xf numFmtId="0" fontId="0" fillId="0" borderId="0" xfId="0" applyFont="1" applyBorder="1"/>
    <xf numFmtId="0" fontId="0" fillId="0" borderId="0" xfId="0" applyBorder="1"/>
    <xf numFmtId="165" fontId="0" fillId="0" borderId="0" xfId="0" applyNumberFormat="1"/>
    <xf numFmtId="14" fontId="0" fillId="0" borderId="0" xfId="0" applyNumberFormat="1" applyAlignment="1">
      <alignment vertical="top"/>
    </xf>
    <xf numFmtId="1" fontId="0" fillId="0" borderId="0" xfId="0" applyNumberFormat="1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0" fontId="0" fillId="3" borderId="0" xfId="0" applyFill="1"/>
    <xf numFmtId="0" fontId="0" fillId="4" borderId="0" xfId="0" applyFill="1"/>
    <xf numFmtId="0" fontId="0" fillId="5" borderId="2" xfId="0" applyFill="1" applyBorder="1" applyAlignment="1">
      <alignment horizontal="left"/>
    </xf>
    <xf numFmtId="165" fontId="0" fillId="0" borderId="2" xfId="0" applyNumberFormat="1" applyBorder="1"/>
    <xf numFmtId="44" fontId="0" fillId="0" borderId="2" xfId="1" applyFont="1" applyBorder="1"/>
  </cellXfs>
  <cellStyles count="2">
    <cellStyle name="Moeda" xfId="1" builtinId="4"/>
    <cellStyle name="Normal" xfId="0" builtinId="0"/>
  </cellStyles>
  <dxfs count="8">
    <dxf>
      <font>
        <color theme="0"/>
      </font>
      <fill>
        <patternFill>
          <bgColor rgb="FF660033"/>
        </patternFill>
      </fill>
      <border diagonalUp="0" diagonalDown="0">
        <left/>
        <right/>
        <top/>
        <bottom/>
        <vertical/>
        <horizontal/>
      </border>
    </dxf>
    <dxf>
      <font>
        <color theme="0"/>
      </font>
      <fill>
        <patternFill patternType="solid">
          <fgColor auto="1"/>
          <bgColor rgb="FF660033"/>
        </patternFill>
      </fill>
      <border diagonalUp="0" diagonalDown="0">
        <left/>
        <right/>
        <top/>
        <bottom/>
        <vertical/>
        <horizontal/>
      </border>
    </dxf>
    <dxf>
      <font>
        <color theme="0"/>
      </font>
    </dxf>
    <dxf>
      <numFmt numFmtId="1" formatCode="0"/>
      <alignment horizontal="center" vertical="bottom" textRotation="0" wrapText="0" indent="0" justifyLastLine="0" shrinkToFit="0" readingOrder="0"/>
    </dxf>
    <dxf>
      <numFmt numFmtId="19" formatCode="dd/mm/yyyy"/>
      <alignment horizontal="general" vertical="top" textRotation="0" wrapText="0" indent="0" justifyLastLine="0" shrinkToFit="0" readingOrder="0"/>
    </dxf>
    <dxf>
      <numFmt numFmtId="165" formatCode="_-[$R$-416]\ * #,##0.00_-;\-[$R$-416]\ * #,##0.00_-;_-[$R$-416]\ * &quot;-&quot;??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border diagonalUp="0" diagonalDown="0"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</dxf>
  </dxfs>
  <tableStyles count="2" defaultTableStyle="TableStyleMedium2" defaultPivotStyle="PivotStyleLight16">
    <tableStyle name="Meu Estilo" pivot="0" table="0" count="10" xr9:uid="{7F7E6110-BEA0-4627-8E84-F66E72D35A1F}">
      <tableStyleElement type="wholeTable" dxfId="1"/>
      <tableStyleElement type="headerRow" dxfId="0"/>
    </tableStyle>
    <tableStyle name="MeuEstilo" pivot="0" table="0" count="1" xr9:uid="{9559EF6F-482D-4AE8-B2C9-A186B377ECED}">
      <tableStyleElement type="wholeTable" dxfId="2"/>
    </tableStyle>
  </tableStyles>
  <colors>
    <mruColors>
      <color rgb="FF9D175A"/>
      <color rgb="FFEE005B"/>
      <color rgb="FF660033"/>
      <color rgb="FF820041"/>
      <color rgb="FFB8005C"/>
      <color rgb="FF9E0000"/>
      <color rgb="FF771144"/>
      <color rgb="FFB80000"/>
      <color rgb="FFFFFFFF"/>
      <color rgb="FF800000"/>
    </mruColors>
  </colors>
  <extLst>
    <ext xmlns:x14="http://schemas.microsoft.com/office/spreadsheetml/2009/9/main" uri="{46F421CA-312F-682f-3DD2-61675219B42D}">
      <x14:dxfs count="8">
        <dxf>
          <font>
            <color theme="0"/>
          </font>
          <fill>
            <patternFill patternType="solid">
              <fgColor rgb="FF9E0000"/>
              <bgColor rgb="FFC00000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0"/>
          </font>
          <fill>
            <patternFill patternType="solid">
              <fgColor auto="1"/>
              <bgColor rgb="FFB80000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0"/>
          </font>
          <fill>
            <patternFill patternType="solid">
              <fgColor rgb="FF9E0000"/>
              <bgColor rgb="FFEE005B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0"/>
          </font>
          <fill>
            <patternFill patternType="solid">
              <fgColor auto="1"/>
              <bgColor rgb="FFC00000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0"/>
          </font>
          <fill>
            <patternFill patternType="solid">
              <fgColor rgb="FF9D175A"/>
              <bgColor rgb="FF820041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0"/>
          </font>
          <fill>
            <patternFill patternType="solid">
              <fgColor theme="8"/>
              <bgColor rgb="FFB8005C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0"/>
          </font>
          <fill>
            <patternFill patternType="solid">
              <fgColor rgb="FF771144"/>
              <bgColor rgb="FFDFDFDF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theme="0"/>
          </font>
          <fill>
            <patternFill patternType="solid">
              <fgColor rgb="FF660033"/>
              <bgColor rgb="FFEE005B"/>
            </patternFill>
          </fill>
          <border diagonalUp="0" diagonalDown="0">
            <left/>
            <right/>
            <top/>
            <bottom/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Meu Estilo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  <x14:slicerStyle name="MeuEstilo"/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microsoft.com/office/2007/relationships/slicerCache" Target="slicerCaches/slicerCache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calcChain" Target="calcChain.xml"/><Relationship Id="rId5" Type="http://schemas.openxmlformats.org/officeDocument/2006/relationships/pivotCacheDefinition" Target="pivotCache/pivotCacheDefinition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[OrganizadorFinanceiro.xlsx]Controle!Tabela dinâmica1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100000">
                <a:schemeClr val="bg1">
                  <a:lumMod val="85000"/>
                </a:schemeClr>
              </a:gs>
              <a:gs pos="86000">
                <a:srgbClr val="660033"/>
              </a:gs>
            </a:gsLst>
            <a:lin ang="5400000" scaled="1"/>
          </a:gradFill>
          <a:ln>
            <a:solidFill>
              <a:srgbClr val="800000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Controle!$C$4</c:f>
              <c:strCache>
                <c:ptCount val="1"/>
                <c:pt idx="0">
                  <c:v>Total</c:v>
                </c:pt>
              </c:strCache>
            </c:strRef>
          </c:tx>
          <c:spPr>
            <a:gradFill>
              <a:gsLst>
                <a:gs pos="100000">
                  <a:schemeClr val="bg1">
                    <a:lumMod val="85000"/>
                  </a:schemeClr>
                </a:gs>
                <a:gs pos="86000">
                  <a:srgbClr val="660033"/>
                </a:gs>
              </a:gsLst>
              <a:lin ang="5400000" scaled="1"/>
            </a:gradFill>
            <a:ln>
              <a:solidFill>
                <a:srgbClr val="800000"/>
              </a:solidFill>
            </a:ln>
            <a:effectLst/>
          </c:spPr>
          <c:invertIfNegative val="0"/>
          <c:cat>
            <c:strRef>
              <c:f>Controle!$B$5:$B$8</c:f>
              <c:strCache>
                <c:ptCount val="3"/>
                <c:pt idx="0">
                  <c:v>Renda Extra</c:v>
                </c:pt>
                <c:pt idx="1">
                  <c:v>Renda Principal</c:v>
                </c:pt>
                <c:pt idx="2">
                  <c:v>Resgate Aplicação</c:v>
                </c:pt>
              </c:strCache>
            </c:strRef>
          </c:cat>
          <c:val>
            <c:numRef>
              <c:f>Controle!$C$5:$C$8</c:f>
              <c:numCache>
                <c:formatCode>_-[$R$-416]\ * #,##0.00_-;\-[$R$-416]\ * #,##0.00_-;_-[$R$-416]\ * "-"??_-;_-@_-</c:formatCode>
                <c:ptCount val="3"/>
                <c:pt idx="0">
                  <c:v>3150</c:v>
                </c:pt>
                <c:pt idx="1">
                  <c:v>15000</c:v>
                </c:pt>
                <c:pt idx="2">
                  <c:v>350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0E8-4A0E-8040-59E95969DF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940886207"/>
        <c:axId val="957488511"/>
      </c:barChart>
      <c:catAx>
        <c:axId val="940886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7488511"/>
        <c:crosses val="autoZero"/>
        <c:auto val="1"/>
        <c:lblAlgn val="ctr"/>
        <c:lblOffset val="100"/>
        <c:noMultiLvlLbl val="0"/>
      </c:catAx>
      <c:valAx>
        <c:axId val="957488511"/>
        <c:scaling>
          <c:orientation val="minMax"/>
        </c:scaling>
        <c:delete val="1"/>
        <c:axPos val="l"/>
        <c:numFmt formatCode="_-[$R$-416]\ * #,##0.00_-;\-[$R$-416]\ * #,##0.00_-;_-[$R$-416]\ * &quot;-&quot;??_-;_-@_-" sourceLinked="1"/>
        <c:majorTickMark val="out"/>
        <c:minorTickMark val="none"/>
        <c:tickLblPos val="nextTo"/>
        <c:crossAx val="9408862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[OrganizadorFinanceiro.xlsx]Controle!Tabela dinâmica2</c:name>
    <c:fmtId val="4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100000">
                <a:schemeClr val="bg1">
                  <a:lumMod val="85000"/>
                </a:schemeClr>
              </a:gs>
              <a:gs pos="86000">
                <a:srgbClr val="660033"/>
              </a:gs>
            </a:gsLst>
            <a:lin ang="5400000" scaled="1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Controle!$F$4</c:f>
              <c:strCache>
                <c:ptCount val="1"/>
                <c:pt idx="0">
                  <c:v>Total</c:v>
                </c:pt>
              </c:strCache>
            </c:strRef>
          </c:tx>
          <c:spPr>
            <a:gradFill>
              <a:gsLst>
                <a:gs pos="100000">
                  <a:schemeClr val="bg1">
                    <a:lumMod val="85000"/>
                  </a:schemeClr>
                </a:gs>
                <a:gs pos="86000">
                  <a:srgbClr val="660033"/>
                </a:gs>
              </a:gsLst>
              <a:lin ang="5400000" scaled="1"/>
            </a:gradFill>
            <a:ln>
              <a:noFill/>
            </a:ln>
            <a:effectLst/>
          </c:spPr>
          <c:invertIfNegative val="0"/>
          <c:cat>
            <c:strRef>
              <c:f>Controle!$E$5:$E$25</c:f>
              <c:strCache>
                <c:ptCount val="20"/>
                <c:pt idx="0">
                  <c:v>Alimentação</c:v>
                </c:pt>
                <c:pt idx="1">
                  <c:v>Beleza</c:v>
                </c:pt>
                <c:pt idx="2">
                  <c:v>Capitalização</c:v>
                </c:pt>
                <c:pt idx="3">
                  <c:v>Contribuição</c:v>
                </c:pt>
                <c:pt idx="4">
                  <c:v>Despesas Mensais</c:v>
                </c:pt>
                <c:pt idx="5">
                  <c:v>Educação</c:v>
                </c:pt>
                <c:pt idx="6">
                  <c:v>Eletrônicos</c:v>
                </c:pt>
                <c:pt idx="7">
                  <c:v>Financiamento</c:v>
                </c:pt>
                <c:pt idx="8">
                  <c:v>Investimentos</c:v>
                </c:pt>
                <c:pt idx="9">
                  <c:v>Lazer</c:v>
                </c:pt>
                <c:pt idx="10">
                  <c:v>Livros</c:v>
                </c:pt>
                <c:pt idx="11">
                  <c:v>Outros</c:v>
                </c:pt>
                <c:pt idx="12">
                  <c:v>Pet</c:v>
                </c:pt>
                <c:pt idx="13">
                  <c:v>Presentes</c:v>
                </c:pt>
                <c:pt idx="14">
                  <c:v>Saúde</c:v>
                </c:pt>
                <c:pt idx="15">
                  <c:v>Seguros</c:v>
                </c:pt>
                <c:pt idx="16">
                  <c:v>Transporte</c:v>
                </c:pt>
                <c:pt idx="17">
                  <c:v>Utilidades Domésticas</c:v>
                </c:pt>
                <c:pt idx="18">
                  <c:v>Vestuário</c:v>
                </c:pt>
                <c:pt idx="19">
                  <c:v>Viagem</c:v>
                </c:pt>
              </c:strCache>
            </c:strRef>
          </c:cat>
          <c:val>
            <c:numRef>
              <c:f>Controle!$F$5:$F$25</c:f>
              <c:numCache>
                <c:formatCode>_-[$R$-416]\ * #,##0.00_-;\-[$R$-416]\ * #,##0.00_-;_-[$R$-416]\ * "-"??_-;_-@_-</c:formatCode>
                <c:ptCount val="20"/>
                <c:pt idx="0">
                  <c:v>480</c:v>
                </c:pt>
                <c:pt idx="1">
                  <c:v>310</c:v>
                </c:pt>
                <c:pt idx="2">
                  <c:v>150</c:v>
                </c:pt>
                <c:pt idx="3">
                  <c:v>250</c:v>
                </c:pt>
                <c:pt idx="4">
                  <c:v>4910</c:v>
                </c:pt>
                <c:pt idx="5">
                  <c:v>540</c:v>
                </c:pt>
                <c:pt idx="6">
                  <c:v>180</c:v>
                </c:pt>
                <c:pt idx="7">
                  <c:v>2850</c:v>
                </c:pt>
                <c:pt idx="8">
                  <c:v>3400</c:v>
                </c:pt>
                <c:pt idx="9">
                  <c:v>530</c:v>
                </c:pt>
                <c:pt idx="10">
                  <c:v>61.77</c:v>
                </c:pt>
                <c:pt idx="11">
                  <c:v>60</c:v>
                </c:pt>
                <c:pt idx="12">
                  <c:v>270</c:v>
                </c:pt>
                <c:pt idx="13">
                  <c:v>650</c:v>
                </c:pt>
                <c:pt idx="14">
                  <c:v>250</c:v>
                </c:pt>
                <c:pt idx="15">
                  <c:v>1230</c:v>
                </c:pt>
                <c:pt idx="16">
                  <c:v>15</c:v>
                </c:pt>
                <c:pt idx="17">
                  <c:v>3500</c:v>
                </c:pt>
                <c:pt idx="18">
                  <c:v>500</c:v>
                </c:pt>
                <c:pt idx="19">
                  <c:v>1500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210-47EC-86A9-DADAAF4AD1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31772175"/>
        <c:axId val="831773135"/>
      </c:barChart>
      <c:catAx>
        <c:axId val="8317721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31773135"/>
        <c:crosses val="autoZero"/>
        <c:auto val="1"/>
        <c:lblAlgn val="ctr"/>
        <c:lblOffset val="100"/>
        <c:noMultiLvlLbl val="0"/>
      </c:catAx>
      <c:valAx>
        <c:axId val="831773135"/>
        <c:scaling>
          <c:orientation val="minMax"/>
        </c:scaling>
        <c:delete val="1"/>
        <c:axPos val="l"/>
        <c:numFmt formatCode="_-[$R$-416]\ * #,##0.00_-;\-[$R$-416]\ * #,##0.00_-;_-[$R$-416]\ * &quot;-&quot;??_-;_-@_-" sourceLinked="1"/>
        <c:majorTickMark val="out"/>
        <c:minorTickMark val="none"/>
        <c:tickLblPos val="nextTo"/>
        <c:crossAx val="8317721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0"/>
          <c:order val="0"/>
          <c:spPr>
            <a:gradFill>
              <a:gsLst>
                <a:gs pos="24000">
                  <a:srgbClr val="660033"/>
                </a:gs>
                <a:gs pos="0">
                  <a:schemeClr val="bg1">
                    <a:lumMod val="8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invertIfNegative val="0"/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t-BR"/>
                </a:p>
              </c:txPr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2-3FF6-4051-9863-874A350E0D2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Controle!$I$10</c:f>
              <c:numCache>
                <c:formatCode>_("R$"* #,##0.00_);_("R$"* \(#,##0.00\);_("R$"* "-"??_);_(@_)</c:formatCode>
                <c:ptCount val="1"/>
                <c:pt idx="0">
                  <c:v>3400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F6-4051-9863-874A350E0D2E}"/>
            </c:ext>
          </c:extLst>
        </c:ser>
        <c:ser>
          <c:idx val="1"/>
          <c:order val="1"/>
          <c:spPr>
            <a:solidFill>
              <a:schemeClr val="bg1">
                <a:lumMod val="8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Controle!$I$11</c:f>
              <c:numCache>
                <c:formatCode>_-[$R$-416]\ * #,##0.00_-;\-[$R$-416]\ * #,##0.00_-;_-[$R$-416]\ * "-"??_-;_-@_-</c:formatCode>
                <c:ptCount val="1"/>
                <c:pt idx="0">
                  <c:v>15000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FF6-4051-9863-874A350E0D2E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1753089360"/>
        <c:axId val="1753090800"/>
      </c:barChart>
      <c:catAx>
        <c:axId val="1753089360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753090800"/>
        <c:crosses val="autoZero"/>
        <c:auto val="1"/>
        <c:lblAlgn val="ctr"/>
        <c:lblOffset val="100"/>
        <c:noMultiLvlLbl val="0"/>
      </c:catAx>
      <c:valAx>
        <c:axId val="1753090800"/>
        <c:scaling>
          <c:orientation val="minMax"/>
        </c:scaling>
        <c:delete val="1"/>
        <c:axPos val="l"/>
        <c:numFmt formatCode="_(&quot;R$&quot;* #,##0.00_);_(&quot;R$&quot;* \(#,##0.00\);_(&quot;R$&quot;* &quot;-&quot;??_);_(@_)" sourceLinked="1"/>
        <c:majorTickMark val="none"/>
        <c:minorTickMark val="none"/>
        <c:tickLblPos val="nextTo"/>
        <c:crossAx val="17530893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svg"/><Relationship Id="rId13" Type="http://schemas.openxmlformats.org/officeDocument/2006/relationships/image" Target="../media/image8.png"/><Relationship Id="rId3" Type="http://schemas.openxmlformats.org/officeDocument/2006/relationships/chart" Target="../charts/chart1.xml"/><Relationship Id="rId7" Type="http://schemas.openxmlformats.org/officeDocument/2006/relationships/image" Target="../media/image5.png"/><Relationship Id="rId12" Type="http://schemas.openxmlformats.org/officeDocument/2006/relationships/hyperlink" Target="#'Extrato da Conta'!A1"/><Relationship Id="rId2" Type="http://schemas.openxmlformats.org/officeDocument/2006/relationships/image" Target="../media/image2.svg"/><Relationship Id="rId16" Type="http://schemas.openxmlformats.org/officeDocument/2006/relationships/image" Target="../media/image11.svg"/><Relationship Id="rId1" Type="http://schemas.openxmlformats.org/officeDocument/2006/relationships/image" Target="../media/image1.png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openxmlformats.org/officeDocument/2006/relationships/image" Target="../media/image10.png"/><Relationship Id="rId10" Type="http://schemas.microsoft.com/office/2017/06/relationships/model3d" Target="../media/model3d1.glb"/><Relationship Id="rId4" Type="http://schemas.openxmlformats.org/officeDocument/2006/relationships/chart" Target="../charts/chart2.xml"/><Relationship Id="rId9" Type="http://schemas.openxmlformats.org/officeDocument/2006/relationships/chart" Target="../charts/chart3.xml"/><Relationship Id="rId14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266700</xdr:colOff>
      <xdr:row>9</xdr:row>
      <xdr:rowOff>60960</xdr:rowOff>
    </xdr:from>
    <xdr:to>
      <xdr:col>9</xdr:col>
      <xdr:colOff>263969</xdr:colOff>
      <xdr:row>25</xdr:row>
      <xdr:rowOff>135255</xdr:rowOff>
    </xdr:to>
    <xdr:grpSp>
      <xdr:nvGrpSpPr>
        <xdr:cNvPr id="18" name="Agrupar 17">
          <a:extLst>
            <a:ext uri="{FF2B5EF4-FFF2-40B4-BE49-F238E27FC236}">
              <a16:creationId xmlns:a16="http://schemas.microsoft.com/office/drawing/2014/main" id="{E4320076-03FD-6A42-39D0-7937F26D938F}"/>
            </a:ext>
          </a:extLst>
        </xdr:cNvPr>
        <xdr:cNvGrpSpPr/>
      </xdr:nvGrpSpPr>
      <xdr:grpSpPr>
        <a:xfrm>
          <a:off x="2171700" y="1706880"/>
          <a:ext cx="4874069" cy="3000375"/>
          <a:chOff x="2148840" y="1211580"/>
          <a:chExt cx="4874069" cy="3000375"/>
        </a:xfrm>
      </xdr:grpSpPr>
      <xdr:grpSp>
        <xdr:nvGrpSpPr>
          <xdr:cNvPr id="11" name="Agrupar 10">
            <a:extLst>
              <a:ext uri="{FF2B5EF4-FFF2-40B4-BE49-F238E27FC236}">
                <a16:creationId xmlns:a16="http://schemas.microsoft.com/office/drawing/2014/main" id="{E18E3DBC-4853-416D-92A2-74928BB70466}"/>
              </a:ext>
            </a:extLst>
          </xdr:cNvPr>
          <xdr:cNvGrpSpPr/>
        </xdr:nvGrpSpPr>
        <xdr:grpSpPr>
          <a:xfrm>
            <a:off x="2148840" y="1211580"/>
            <a:ext cx="4874069" cy="3000375"/>
            <a:chOff x="2392610" y="2514602"/>
            <a:chExt cx="5726703" cy="3343273"/>
          </a:xfrm>
        </xdr:grpSpPr>
        <xdr:grpSp>
          <xdr:nvGrpSpPr>
            <xdr:cNvPr id="12" name="Agrupar 11">
              <a:extLst>
                <a:ext uri="{FF2B5EF4-FFF2-40B4-BE49-F238E27FC236}">
                  <a16:creationId xmlns:a16="http://schemas.microsoft.com/office/drawing/2014/main" id="{D45B130E-F39A-43D3-BC13-DD576E3D790D}"/>
                </a:ext>
              </a:extLst>
            </xdr:cNvPr>
            <xdr:cNvGrpSpPr/>
          </xdr:nvGrpSpPr>
          <xdr:grpSpPr>
            <a:xfrm>
              <a:off x="2392610" y="2514602"/>
              <a:ext cx="5726703" cy="3343273"/>
              <a:chOff x="2278291" y="1065169"/>
              <a:chExt cx="6559961" cy="3916405"/>
            </a:xfrm>
          </xdr:grpSpPr>
          <xdr:grpSp>
            <xdr:nvGrpSpPr>
              <xdr:cNvPr id="14" name="Agrupar 13">
                <a:extLst>
                  <a:ext uri="{FF2B5EF4-FFF2-40B4-BE49-F238E27FC236}">
                    <a16:creationId xmlns:a16="http://schemas.microsoft.com/office/drawing/2014/main" id="{A930CDFB-EACE-5B4D-8BFD-00BD77CE3040}"/>
                  </a:ext>
                </a:extLst>
              </xdr:cNvPr>
              <xdr:cNvGrpSpPr/>
            </xdr:nvGrpSpPr>
            <xdr:grpSpPr>
              <a:xfrm>
                <a:off x="2278291" y="1065169"/>
                <a:ext cx="6559961" cy="3916405"/>
                <a:chOff x="2276475" y="1064789"/>
                <a:chExt cx="6400799" cy="4050136"/>
              </a:xfrm>
            </xdr:grpSpPr>
            <xdr:sp macro="" textlink="">
              <xdr:nvSpPr>
                <xdr:cNvPr id="16" name="Retângulo: Cantos Arredondados 15">
                  <a:extLst>
                    <a:ext uri="{FF2B5EF4-FFF2-40B4-BE49-F238E27FC236}">
                      <a16:creationId xmlns:a16="http://schemas.microsoft.com/office/drawing/2014/main" id="{9B9FFC15-6511-E20D-2205-50735FA32C69}"/>
                    </a:ext>
                  </a:extLst>
                </xdr:cNvPr>
                <xdr:cNvSpPr/>
              </xdr:nvSpPr>
              <xdr:spPr>
                <a:xfrm>
                  <a:off x="2286000" y="1076325"/>
                  <a:ext cx="6372225" cy="4038600"/>
                </a:xfrm>
                <a:prstGeom prst="roundRect">
                  <a:avLst/>
                </a:prstGeom>
                <a:solidFill>
                  <a:sysClr val="window" lastClr="FFFFFF"/>
                </a:solidFill>
                <a:ln>
                  <a:noFill/>
                </a:ln>
              </xdr:spPr>
              <xdr:style>
                <a:lnRef idx="2">
                  <a:schemeClr val="accent1">
                    <a:shade val="15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pt-BR" sz="1100" kern="1200"/>
                </a:p>
              </xdr:txBody>
            </xdr:sp>
            <xdr:sp macro="" textlink="">
              <xdr:nvSpPr>
                <xdr:cNvPr id="17" name="Retângulo: Cantos Superiores Arredondados 16">
                  <a:extLst>
                    <a:ext uri="{FF2B5EF4-FFF2-40B4-BE49-F238E27FC236}">
                      <a16:creationId xmlns:a16="http://schemas.microsoft.com/office/drawing/2014/main" id="{2E12ACBB-748A-BE85-57D4-E790A76A6D0E}"/>
                    </a:ext>
                  </a:extLst>
                </xdr:cNvPr>
                <xdr:cNvSpPr/>
              </xdr:nvSpPr>
              <xdr:spPr>
                <a:xfrm>
                  <a:off x="2276475" y="1064789"/>
                  <a:ext cx="6400799" cy="721534"/>
                </a:xfrm>
                <a:prstGeom prst="round2SameRect">
                  <a:avLst>
                    <a:gd name="adj1" fmla="val 50000"/>
                    <a:gd name="adj2" fmla="val 0"/>
                  </a:avLst>
                </a:prstGeom>
                <a:solidFill>
                  <a:srgbClr val="660033"/>
                </a:solidFill>
                <a:ln>
                  <a:noFill/>
                </a:ln>
              </xdr:spPr>
              <xdr:style>
                <a:lnRef idx="2">
                  <a:schemeClr val="accent1">
                    <a:shade val="15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pt-BR" sz="1100" kern="1200"/>
                </a:p>
              </xdr:txBody>
            </xdr:sp>
          </xdr:grpSp>
          <xdr:sp macro="" textlink="">
            <xdr:nvSpPr>
              <xdr:cNvPr id="15" name="CaixaDeTexto 14">
                <a:extLst>
                  <a:ext uri="{FF2B5EF4-FFF2-40B4-BE49-F238E27FC236}">
                    <a16:creationId xmlns:a16="http://schemas.microsoft.com/office/drawing/2014/main" id="{9D4D4EE7-CDB6-8C69-05E6-8ADDB9540974}"/>
                  </a:ext>
                </a:extLst>
              </xdr:cNvPr>
              <xdr:cNvSpPr txBox="1"/>
            </xdr:nvSpPr>
            <xdr:spPr>
              <a:xfrm>
                <a:off x="3290905" y="1206410"/>
                <a:ext cx="4918761" cy="381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l"/>
                <a:r>
                  <a:rPr lang="pt-BR" sz="2000" b="1" kern="120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Segoe UI Light" panose="020B0502040204020203" pitchFamily="34" charset="0"/>
                    <a:ea typeface="Calibri" panose="020F0502020204030204" pitchFamily="34" charset="0"/>
                    <a:cs typeface="Segoe UI Light" panose="020B0502040204020203" pitchFamily="34" charset="0"/>
                  </a:rPr>
                  <a:t>Entradas</a:t>
                </a:r>
              </a:p>
            </xdr:txBody>
          </xdr:sp>
        </xdr:grpSp>
        <xdr:pic>
          <xdr:nvPicPr>
            <xdr:cNvPr id="13" name="Gráfico 12" descr="Dinheiro estrutura de tópicos">
              <a:extLst>
                <a:ext uri="{FF2B5EF4-FFF2-40B4-BE49-F238E27FC236}">
                  <a16:creationId xmlns:a16="http://schemas.microsoft.com/office/drawing/2014/main" id="{9036ECA9-4991-E336-0E75-2177E562871D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>
              <a:extLst>
                <a:ext uri="{96DAC541-7B7A-43D3-8B79-37D633B846F1}">
                  <asvg:svgBlip xmlns:asvg="http://schemas.microsoft.com/office/drawing/2016/SVG/main" r:embed="rId2"/>
                </a:ext>
              </a:extLst>
            </a:blip>
            <a:srcRect/>
            <a:stretch/>
          </xdr:blipFill>
          <xdr:spPr>
            <a:xfrm>
              <a:off x="2619376" y="2580326"/>
              <a:ext cx="551441" cy="522976"/>
            </a:xfrm>
            <a:prstGeom prst="rect">
              <a:avLst/>
            </a:prstGeom>
          </xdr:spPr>
        </xdr:pic>
      </xdr:grpSp>
      <xdr:graphicFrame macro="">
        <xdr:nvGraphicFramePr>
          <xdr:cNvPr id="2" name="Gráfico 1">
            <a:extLst>
              <a:ext uri="{FF2B5EF4-FFF2-40B4-BE49-F238E27FC236}">
                <a16:creationId xmlns:a16="http://schemas.microsoft.com/office/drawing/2014/main" id="{8DB45D08-D461-4181-9836-8524701D2D23}"/>
              </a:ext>
            </a:extLst>
          </xdr:cNvPr>
          <xdr:cNvGraphicFramePr>
            <a:graphicFrameLocks/>
          </xdr:cNvGraphicFramePr>
        </xdr:nvGraphicFramePr>
        <xdr:xfrm>
          <a:off x="2910840" y="1836420"/>
          <a:ext cx="3253740" cy="221742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1</xdr:col>
      <xdr:colOff>266700</xdr:colOff>
      <xdr:row>27</xdr:row>
      <xdr:rowOff>68581</xdr:rowOff>
    </xdr:from>
    <xdr:to>
      <xdr:col>17</xdr:col>
      <xdr:colOff>565470</xdr:colOff>
      <xdr:row>51</xdr:row>
      <xdr:rowOff>99061</xdr:rowOff>
    </xdr:to>
    <xdr:grpSp>
      <xdr:nvGrpSpPr>
        <xdr:cNvPr id="41" name="Agrupar 40">
          <a:extLst>
            <a:ext uri="{FF2B5EF4-FFF2-40B4-BE49-F238E27FC236}">
              <a16:creationId xmlns:a16="http://schemas.microsoft.com/office/drawing/2014/main" id="{06E43E6A-878F-D3B4-D175-B65E87C61277}"/>
            </a:ext>
          </a:extLst>
        </xdr:cNvPr>
        <xdr:cNvGrpSpPr/>
      </xdr:nvGrpSpPr>
      <xdr:grpSpPr>
        <a:xfrm>
          <a:off x="2171700" y="5006341"/>
          <a:ext cx="10052370" cy="4419600"/>
          <a:chOff x="2314890" y="4564381"/>
          <a:chExt cx="10052370" cy="4419600"/>
        </a:xfrm>
      </xdr:grpSpPr>
      <xdr:grpSp>
        <xdr:nvGrpSpPr>
          <xdr:cNvPr id="40" name="Agrupar 39">
            <a:extLst>
              <a:ext uri="{FF2B5EF4-FFF2-40B4-BE49-F238E27FC236}">
                <a16:creationId xmlns:a16="http://schemas.microsoft.com/office/drawing/2014/main" id="{EF2CB3F0-00F4-BFDC-6068-8A1A34E299C1}"/>
              </a:ext>
            </a:extLst>
          </xdr:cNvPr>
          <xdr:cNvGrpSpPr/>
        </xdr:nvGrpSpPr>
        <xdr:grpSpPr>
          <a:xfrm>
            <a:off x="2314890" y="4564381"/>
            <a:ext cx="10052370" cy="4419600"/>
            <a:chOff x="2314890" y="4564381"/>
            <a:chExt cx="10052370" cy="4419600"/>
          </a:xfrm>
        </xdr:grpSpPr>
        <xdr:sp macro="" textlink="">
          <xdr:nvSpPr>
            <xdr:cNvPr id="31" name="Retângulo: Cantos Arredondados 30">
              <a:extLst>
                <a:ext uri="{FF2B5EF4-FFF2-40B4-BE49-F238E27FC236}">
                  <a16:creationId xmlns:a16="http://schemas.microsoft.com/office/drawing/2014/main" id="{8CD16B95-07BC-B0D4-EF6F-A2348947DBD3}"/>
                </a:ext>
              </a:extLst>
            </xdr:cNvPr>
            <xdr:cNvSpPr/>
          </xdr:nvSpPr>
          <xdr:spPr>
            <a:xfrm>
              <a:off x="2314890" y="4564381"/>
              <a:ext cx="10049356" cy="4419600"/>
            </a:xfrm>
            <a:prstGeom prst="roundRect">
              <a:avLst>
                <a:gd name="adj" fmla="val 13391"/>
              </a:avLst>
            </a:prstGeom>
            <a:solidFill>
              <a:sysClr val="window" lastClr="FFFFFF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 kern="1200"/>
            </a:p>
          </xdr:txBody>
        </xdr:sp>
        <xdr:sp macro="" textlink="">
          <xdr:nvSpPr>
            <xdr:cNvPr id="34" name="Retângulo: Cantos Superiores Arredondados 33">
              <a:extLst>
                <a:ext uri="{FF2B5EF4-FFF2-40B4-BE49-F238E27FC236}">
                  <a16:creationId xmlns:a16="http://schemas.microsoft.com/office/drawing/2014/main" id="{FC37A9B5-C7EB-4CCE-8F2A-03226FAE7C03}"/>
                </a:ext>
              </a:extLst>
            </xdr:cNvPr>
            <xdr:cNvSpPr/>
          </xdr:nvSpPr>
          <xdr:spPr>
            <a:xfrm>
              <a:off x="2314890" y="4564381"/>
              <a:ext cx="10052370" cy="534518"/>
            </a:xfrm>
            <a:prstGeom prst="round2SameRect">
              <a:avLst>
                <a:gd name="adj1" fmla="val 50000"/>
                <a:gd name="adj2" fmla="val 0"/>
              </a:avLst>
            </a:prstGeom>
            <a:solidFill>
              <a:srgbClr val="660033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 kern="1200"/>
            </a:p>
          </xdr:txBody>
        </xdr:sp>
        <xdr:graphicFrame macro="">
          <xdr:nvGraphicFramePr>
            <xdr:cNvPr id="38" name="Gráfico 37">
              <a:extLst>
                <a:ext uri="{FF2B5EF4-FFF2-40B4-BE49-F238E27FC236}">
                  <a16:creationId xmlns:a16="http://schemas.microsoft.com/office/drawing/2014/main" id="{90F36A63-C9FE-46CA-9A69-950B46C1F818}"/>
                </a:ext>
              </a:extLst>
            </xdr:cNvPr>
            <xdr:cNvGraphicFramePr>
              <a:graphicFrameLocks/>
            </xdr:cNvGraphicFramePr>
          </xdr:nvGraphicFramePr>
          <xdr:xfrm>
            <a:off x="2657790" y="5227320"/>
            <a:ext cx="9419910" cy="340614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</xdr:grpSp>
      <xdr:sp macro="" textlink="">
        <xdr:nvSpPr>
          <xdr:cNvPr id="35" name="CaixaDeTexto 34">
            <a:extLst>
              <a:ext uri="{FF2B5EF4-FFF2-40B4-BE49-F238E27FC236}">
                <a16:creationId xmlns:a16="http://schemas.microsoft.com/office/drawing/2014/main" id="{E1BAA179-ADED-496B-8C41-E0C283B51CE8}"/>
              </a:ext>
            </a:extLst>
          </xdr:cNvPr>
          <xdr:cNvSpPr txBox="1"/>
        </xdr:nvSpPr>
        <xdr:spPr>
          <a:xfrm>
            <a:off x="3095242" y="4682183"/>
            <a:ext cx="3654653" cy="2918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l"/>
            <a:r>
              <a:rPr lang="pt-BR" sz="2000" b="1" kern="1200">
                <a:ln>
                  <a:solidFill>
                    <a:schemeClr val="bg1"/>
                  </a:solidFill>
                </a:ln>
                <a:solidFill>
                  <a:schemeClr val="bg1"/>
                </a:solidFill>
                <a:latin typeface="Segoe UI Light" panose="020B0502040204020203" pitchFamily="34" charset="0"/>
                <a:ea typeface="Calibri" panose="020F0502020204030204" pitchFamily="34" charset="0"/>
                <a:cs typeface="Segoe UI Light" panose="020B0502040204020203" pitchFamily="34" charset="0"/>
              </a:rPr>
              <a:t>Saídas</a:t>
            </a:r>
          </a:p>
        </xdr:txBody>
      </xdr:sp>
      <xdr:pic>
        <xdr:nvPicPr>
          <xdr:cNvPr id="36" name="Gráfico 35" descr="Dinheiro voador estrutura de tópicos">
            <a:extLst>
              <a:ext uri="{FF2B5EF4-FFF2-40B4-BE49-F238E27FC236}">
                <a16:creationId xmlns:a16="http://schemas.microsoft.com/office/drawing/2014/main" id="{201C774C-A2E0-439C-B835-9250B822D57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96DAC541-7B7A-43D3-8B79-37D633B846F1}">
                <asvg:svgBlip xmlns:asvg="http://schemas.microsoft.com/office/drawing/2016/SVG/main" r:embed="rId6"/>
              </a:ext>
            </a:extLst>
          </a:blip>
          <a:srcRect/>
          <a:stretch/>
        </xdr:blipFill>
        <xdr:spPr>
          <a:xfrm>
            <a:off x="2566350" y="4587239"/>
            <a:ext cx="461719" cy="461719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563880</xdr:colOff>
      <xdr:row>9</xdr:row>
      <xdr:rowOff>68580</xdr:rowOff>
    </xdr:from>
    <xdr:to>
      <xdr:col>17</xdr:col>
      <xdr:colOff>561149</xdr:colOff>
      <xdr:row>26</xdr:row>
      <xdr:rowOff>7620</xdr:rowOff>
    </xdr:to>
    <xdr:grpSp>
      <xdr:nvGrpSpPr>
        <xdr:cNvPr id="42" name="Agrupar 41">
          <a:extLst>
            <a:ext uri="{FF2B5EF4-FFF2-40B4-BE49-F238E27FC236}">
              <a16:creationId xmlns:a16="http://schemas.microsoft.com/office/drawing/2014/main" id="{3D77D997-A4C2-5E9E-04B5-73FB85D3B10B}"/>
            </a:ext>
          </a:extLst>
        </xdr:cNvPr>
        <xdr:cNvGrpSpPr/>
      </xdr:nvGrpSpPr>
      <xdr:grpSpPr>
        <a:xfrm>
          <a:off x="7345680" y="1714500"/>
          <a:ext cx="4874069" cy="3048000"/>
          <a:chOff x="7399020" y="1280160"/>
          <a:chExt cx="4874069" cy="3048000"/>
        </a:xfrm>
      </xdr:grpSpPr>
      <xdr:grpSp>
        <xdr:nvGrpSpPr>
          <xdr:cNvPr id="3" name="Agrupar 2">
            <a:extLst>
              <a:ext uri="{FF2B5EF4-FFF2-40B4-BE49-F238E27FC236}">
                <a16:creationId xmlns:a16="http://schemas.microsoft.com/office/drawing/2014/main" id="{E0185970-80EA-4BD9-8CC7-4295DCFB62CE}"/>
              </a:ext>
            </a:extLst>
          </xdr:cNvPr>
          <xdr:cNvGrpSpPr/>
        </xdr:nvGrpSpPr>
        <xdr:grpSpPr>
          <a:xfrm>
            <a:off x="7399020" y="1280160"/>
            <a:ext cx="4874069" cy="3000375"/>
            <a:chOff x="2392610" y="2514602"/>
            <a:chExt cx="5726703" cy="3343273"/>
          </a:xfrm>
        </xdr:grpSpPr>
        <xdr:grpSp>
          <xdr:nvGrpSpPr>
            <xdr:cNvPr id="4" name="Agrupar 3">
              <a:extLst>
                <a:ext uri="{FF2B5EF4-FFF2-40B4-BE49-F238E27FC236}">
                  <a16:creationId xmlns:a16="http://schemas.microsoft.com/office/drawing/2014/main" id="{AFFA68A1-9DF0-2FB9-04F6-8C820DF86FAA}"/>
                </a:ext>
              </a:extLst>
            </xdr:cNvPr>
            <xdr:cNvGrpSpPr/>
          </xdr:nvGrpSpPr>
          <xdr:grpSpPr>
            <a:xfrm>
              <a:off x="2392610" y="2514602"/>
              <a:ext cx="5726703" cy="3343273"/>
              <a:chOff x="2278291" y="1065169"/>
              <a:chExt cx="6559961" cy="3916405"/>
            </a:xfrm>
          </xdr:grpSpPr>
          <xdr:grpSp>
            <xdr:nvGrpSpPr>
              <xdr:cNvPr id="6" name="Agrupar 5">
                <a:extLst>
                  <a:ext uri="{FF2B5EF4-FFF2-40B4-BE49-F238E27FC236}">
                    <a16:creationId xmlns:a16="http://schemas.microsoft.com/office/drawing/2014/main" id="{E76602F6-21A7-B677-1DE3-03A19523E766}"/>
                  </a:ext>
                </a:extLst>
              </xdr:cNvPr>
              <xdr:cNvGrpSpPr/>
            </xdr:nvGrpSpPr>
            <xdr:grpSpPr>
              <a:xfrm>
                <a:off x="2278291" y="1065169"/>
                <a:ext cx="6559961" cy="3916405"/>
                <a:chOff x="2276475" y="1064789"/>
                <a:chExt cx="6400799" cy="4050136"/>
              </a:xfrm>
            </xdr:grpSpPr>
            <xdr:sp macro="" textlink="">
              <xdr:nvSpPr>
                <xdr:cNvPr id="8" name="Retângulo: Cantos Arredondados 7">
                  <a:extLst>
                    <a:ext uri="{FF2B5EF4-FFF2-40B4-BE49-F238E27FC236}">
                      <a16:creationId xmlns:a16="http://schemas.microsoft.com/office/drawing/2014/main" id="{0407052B-636B-3BB9-4A76-2CEF6723A62B}"/>
                    </a:ext>
                  </a:extLst>
                </xdr:cNvPr>
                <xdr:cNvSpPr/>
              </xdr:nvSpPr>
              <xdr:spPr>
                <a:xfrm>
                  <a:off x="2286000" y="1076325"/>
                  <a:ext cx="6372225" cy="4038600"/>
                </a:xfrm>
                <a:prstGeom prst="roundRect">
                  <a:avLst/>
                </a:prstGeom>
                <a:solidFill>
                  <a:sysClr val="window" lastClr="FFFFFF"/>
                </a:solidFill>
                <a:ln>
                  <a:noFill/>
                </a:ln>
              </xdr:spPr>
              <xdr:style>
                <a:lnRef idx="2">
                  <a:schemeClr val="accent1">
                    <a:shade val="15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pt-BR" sz="1100" kern="1200"/>
                </a:p>
              </xdr:txBody>
            </xdr:sp>
            <xdr:sp macro="" textlink="">
              <xdr:nvSpPr>
                <xdr:cNvPr id="9" name="Retângulo: Cantos Superiores Arredondados 8">
                  <a:extLst>
                    <a:ext uri="{FF2B5EF4-FFF2-40B4-BE49-F238E27FC236}">
                      <a16:creationId xmlns:a16="http://schemas.microsoft.com/office/drawing/2014/main" id="{F70AC5E7-7A48-9FBA-0760-076269633DEF}"/>
                    </a:ext>
                  </a:extLst>
                </xdr:cNvPr>
                <xdr:cNvSpPr/>
              </xdr:nvSpPr>
              <xdr:spPr>
                <a:xfrm>
                  <a:off x="2276475" y="1064789"/>
                  <a:ext cx="6400799" cy="721534"/>
                </a:xfrm>
                <a:prstGeom prst="round2SameRect">
                  <a:avLst>
                    <a:gd name="adj1" fmla="val 50000"/>
                    <a:gd name="adj2" fmla="val 0"/>
                  </a:avLst>
                </a:prstGeom>
                <a:solidFill>
                  <a:srgbClr val="660033"/>
                </a:solidFill>
                <a:ln>
                  <a:noFill/>
                </a:ln>
              </xdr:spPr>
              <xdr:style>
                <a:lnRef idx="2">
                  <a:schemeClr val="accent1">
                    <a:shade val="15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pt-BR" sz="1100" kern="1200"/>
                </a:p>
              </xdr:txBody>
            </xdr:sp>
          </xdr:grpSp>
          <xdr:sp macro="" textlink="">
            <xdr:nvSpPr>
              <xdr:cNvPr id="7" name="CaixaDeTexto 6">
                <a:extLst>
                  <a:ext uri="{FF2B5EF4-FFF2-40B4-BE49-F238E27FC236}">
                    <a16:creationId xmlns:a16="http://schemas.microsoft.com/office/drawing/2014/main" id="{FDECE120-FA83-9747-7D75-F7E6F9BF2E49}"/>
                  </a:ext>
                </a:extLst>
              </xdr:cNvPr>
              <xdr:cNvSpPr txBox="1"/>
            </xdr:nvSpPr>
            <xdr:spPr>
              <a:xfrm>
                <a:off x="3290905" y="1206410"/>
                <a:ext cx="4918761" cy="381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ctr"/>
              <a:lstStyle/>
              <a:p>
                <a:pPr algn="l"/>
                <a:r>
                  <a:rPr lang="pt-BR" sz="2000" b="1" kern="1200">
                    <a:ln>
                      <a:solidFill>
                        <a:schemeClr val="bg1"/>
                      </a:solidFill>
                    </a:ln>
                    <a:solidFill>
                      <a:schemeClr val="bg1"/>
                    </a:solidFill>
                    <a:latin typeface="Segoe UI Light" panose="020B0502040204020203" pitchFamily="34" charset="0"/>
                    <a:ea typeface="Calibri" panose="020F0502020204030204" pitchFamily="34" charset="0"/>
                    <a:cs typeface="Segoe UI Light" panose="020B0502040204020203" pitchFamily="34" charset="0"/>
                  </a:rPr>
                  <a:t>Economias</a:t>
                </a:r>
              </a:p>
            </xdr:txBody>
          </xdr:sp>
        </xdr:grpSp>
        <xdr:pic>
          <xdr:nvPicPr>
            <xdr:cNvPr id="5" name="Gráfico 4" descr="Cofrinho estrutura de tópicos">
              <a:extLst>
                <a:ext uri="{FF2B5EF4-FFF2-40B4-BE49-F238E27FC236}">
                  <a16:creationId xmlns:a16="http://schemas.microsoft.com/office/drawing/2014/main" id="{2318B086-14C0-8955-3395-36C79E6BDEB3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7">
              <a:extLst>
                <a:ext uri="{96DAC541-7B7A-43D3-8B79-37D633B846F1}">
                  <asvg:svgBlip xmlns:asvg="http://schemas.microsoft.com/office/drawing/2016/SVG/main" r:embed="rId8"/>
                </a:ext>
              </a:extLst>
            </a:blip>
            <a:srcRect/>
            <a:stretch/>
          </xdr:blipFill>
          <xdr:spPr>
            <a:xfrm>
              <a:off x="2619375" y="2578282"/>
              <a:ext cx="551441" cy="527065"/>
            </a:xfrm>
            <a:prstGeom prst="rect">
              <a:avLst/>
            </a:prstGeom>
          </xdr:spPr>
        </xdr:pic>
      </xdr:grpSp>
      <xdr:graphicFrame macro="">
        <xdr:nvGraphicFramePr>
          <xdr:cNvPr id="37" name="Gráfico 36">
            <a:extLst>
              <a:ext uri="{FF2B5EF4-FFF2-40B4-BE49-F238E27FC236}">
                <a16:creationId xmlns:a16="http://schemas.microsoft.com/office/drawing/2014/main" id="{85366AC2-862A-49B8-BF38-4FFCC9A6380A}"/>
              </a:ext>
            </a:extLst>
          </xdr:cNvPr>
          <xdr:cNvGraphicFramePr>
            <a:graphicFrameLocks/>
          </xdr:cNvGraphicFramePr>
        </xdr:nvGraphicFramePr>
        <xdr:xfrm>
          <a:off x="8122920" y="1661160"/>
          <a:ext cx="3573780" cy="26670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9"/>
          </a:graphicData>
        </a:graphic>
      </xdr:graphicFrame>
    </xdr:grpSp>
    <xdr:clientData/>
  </xdr:twoCellAnchor>
  <xdr:twoCellAnchor>
    <xdr:from>
      <xdr:col>1</xdr:col>
      <xdr:colOff>228600</xdr:colOff>
      <xdr:row>1</xdr:row>
      <xdr:rowOff>15240</xdr:rowOff>
    </xdr:from>
    <xdr:to>
      <xdr:col>17</xdr:col>
      <xdr:colOff>571500</xdr:colOff>
      <xdr:row>7</xdr:row>
      <xdr:rowOff>13335</xdr:rowOff>
    </xdr:to>
    <xdr:sp macro="" textlink="">
      <xdr:nvSpPr>
        <xdr:cNvPr id="43" name="Retângulo: Cantos Arredondados 42">
          <a:extLst>
            <a:ext uri="{FF2B5EF4-FFF2-40B4-BE49-F238E27FC236}">
              <a16:creationId xmlns:a16="http://schemas.microsoft.com/office/drawing/2014/main" id="{FA4ED0C9-C28C-4DC2-B1A6-8F7AA0A87B3C}"/>
            </a:ext>
          </a:extLst>
        </xdr:cNvPr>
        <xdr:cNvSpPr/>
      </xdr:nvSpPr>
      <xdr:spPr>
        <a:xfrm>
          <a:off x="2133600" y="198120"/>
          <a:ext cx="10096500" cy="1095375"/>
        </a:xfrm>
        <a:prstGeom prst="roundRect">
          <a:avLst>
            <a:gd name="adj" fmla="val 0"/>
          </a:avLst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3</xdr:col>
      <xdr:colOff>544303</xdr:colOff>
      <xdr:row>1</xdr:row>
      <xdr:rowOff>155698</xdr:rowOff>
    </xdr:from>
    <xdr:to>
      <xdr:col>6</xdr:col>
      <xdr:colOff>591928</xdr:colOff>
      <xdr:row>4</xdr:row>
      <xdr:rowOff>54733</xdr:rowOff>
    </xdr:to>
    <xdr:sp macro="" textlink="">
      <xdr:nvSpPr>
        <xdr:cNvPr id="44" name="CaixaDeTexto 43">
          <a:extLst>
            <a:ext uri="{FF2B5EF4-FFF2-40B4-BE49-F238E27FC236}">
              <a16:creationId xmlns:a16="http://schemas.microsoft.com/office/drawing/2014/main" id="{79639374-041E-42E5-9810-0545CFC3A7A9}"/>
            </a:ext>
          </a:extLst>
        </xdr:cNvPr>
        <xdr:cNvSpPr txBox="1"/>
      </xdr:nvSpPr>
      <xdr:spPr>
        <a:xfrm>
          <a:off x="3668503" y="338578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2000" b="1" kern="1200">
              <a:latin typeface="Segoe UI Light" panose="020B0502040204020203" pitchFamily="34" charset="0"/>
              <a:cs typeface="Segoe UI Light" panose="020B0502040204020203" pitchFamily="34" charset="0"/>
            </a:rPr>
            <a:t>Olá, Adriana</a:t>
          </a:r>
        </a:p>
      </xdr:txBody>
    </xdr:sp>
    <xdr:clientData/>
  </xdr:twoCellAnchor>
  <xdr:twoCellAnchor>
    <xdr:from>
      <xdr:col>3</xdr:col>
      <xdr:colOff>544304</xdr:colOff>
      <xdr:row>3</xdr:row>
      <xdr:rowOff>167128</xdr:rowOff>
    </xdr:from>
    <xdr:to>
      <xdr:col>8</xdr:col>
      <xdr:colOff>49004</xdr:colOff>
      <xdr:row>6</xdr:row>
      <xdr:rowOff>66163</xdr:rowOff>
    </xdr:to>
    <xdr:sp macro="" textlink="">
      <xdr:nvSpPr>
        <xdr:cNvPr id="45" name="CaixaDeTexto 44">
          <a:extLst>
            <a:ext uri="{FF2B5EF4-FFF2-40B4-BE49-F238E27FC236}">
              <a16:creationId xmlns:a16="http://schemas.microsoft.com/office/drawing/2014/main" id="{99234E63-0EAA-431A-B105-708E19A81DC9}"/>
            </a:ext>
          </a:extLst>
        </xdr:cNvPr>
        <xdr:cNvSpPr txBox="1"/>
      </xdr:nvSpPr>
      <xdr:spPr>
        <a:xfrm>
          <a:off x="3668504" y="715768"/>
          <a:ext cx="2552700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400" b="1" kern="1200">
              <a:solidFill>
                <a:schemeClr val="bg1">
                  <a:lumMod val="65000"/>
                </a:schemeClr>
              </a:solidFill>
              <a:latin typeface="Segoe UI Light" panose="020B0502040204020203" pitchFamily="34" charset="0"/>
              <a:cs typeface="Segoe UI Light" panose="020B0502040204020203" pitchFamily="34" charset="0"/>
            </a:rPr>
            <a:t>Acompanhamento Financeiro</a:t>
          </a:r>
        </a:p>
      </xdr:txBody>
    </xdr:sp>
    <xdr:clientData/>
  </xdr:twoCellAnchor>
  <xdr:twoCellAnchor>
    <xdr:from>
      <xdr:col>1</xdr:col>
      <xdr:colOff>419100</xdr:colOff>
      <xdr:row>1</xdr:row>
      <xdr:rowOff>71531</xdr:rowOff>
    </xdr:from>
    <xdr:to>
      <xdr:col>3</xdr:col>
      <xdr:colOff>319513</xdr:colOff>
      <xdr:row>6</xdr:row>
      <xdr:rowOff>12823</xdr:rowOff>
    </xdr:to>
    <xdr:grpSp>
      <xdr:nvGrpSpPr>
        <xdr:cNvPr id="46" name="Agrupar 45">
          <a:extLst>
            <a:ext uri="{FF2B5EF4-FFF2-40B4-BE49-F238E27FC236}">
              <a16:creationId xmlns:a16="http://schemas.microsoft.com/office/drawing/2014/main" id="{48594D1F-C6C7-4879-A038-F27AC2E96F95}"/>
            </a:ext>
          </a:extLst>
        </xdr:cNvPr>
        <xdr:cNvGrpSpPr/>
      </xdr:nvGrpSpPr>
      <xdr:grpSpPr>
        <a:xfrm>
          <a:off x="2324100" y="254411"/>
          <a:ext cx="1119613" cy="855692"/>
          <a:chOff x="2423687" y="182533"/>
          <a:chExt cx="1119613" cy="855692"/>
        </a:xfrm>
      </xdr:grpSpPr>
      <xdr:sp macro="" textlink="">
        <xdr:nvSpPr>
          <xdr:cNvPr id="47" name="Retângulo: Cantos Arredondados 46">
            <a:extLst>
              <a:ext uri="{FF2B5EF4-FFF2-40B4-BE49-F238E27FC236}">
                <a16:creationId xmlns:a16="http://schemas.microsoft.com/office/drawing/2014/main" id="{846FC578-7B40-CBED-BF18-082A5BB807A7}"/>
              </a:ext>
            </a:extLst>
          </xdr:cNvPr>
          <xdr:cNvSpPr/>
        </xdr:nvSpPr>
        <xdr:spPr>
          <a:xfrm>
            <a:off x="2423687" y="228600"/>
            <a:ext cx="1119613" cy="809625"/>
          </a:xfrm>
          <a:prstGeom prst="roundRect">
            <a:avLst>
              <a:gd name="adj" fmla="val 0"/>
            </a:avLst>
          </a:prstGeom>
          <a:solidFill>
            <a:srgbClr val="660033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 kern="1200"/>
          </a:p>
        </xdr:txBody>
      </xdr:sp>
      <mc:AlternateContent xmlns:mc="http://schemas.openxmlformats.org/markup-compatibility/2006">
        <mc:Choice xmlns:am3d="http://schemas.microsoft.com/office/drawing/2017/model3d" Requires="am3d">
          <xdr:graphicFrame macro="">
            <xdr:nvGraphicFramePr>
              <xdr:cNvPr id="48" name="Modelo 3D 47" descr="Baú de tesouro">
                <a:extLst>
                  <a:ext uri="{FF2B5EF4-FFF2-40B4-BE49-F238E27FC236}">
                    <a16:creationId xmlns:a16="http://schemas.microsoft.com/office/drawing/2014/main" id="{23CE08EA-4C56-2B46-9EB3-96F95BAF7415}"/>
                  </a:ext>
                </a:extLst>
              </xdr:cNvPr>
              <xdr:cNvGraphicFramePr>
                <a:graphicFrameLocks noChangeAspect="1"/>
              </xdr:cNvGraphicFramePr>
            </xdr:nvGraphicFramePr>
            <xdr:xfrm>
              <a:off x="2528720" y="182533"/>
              <a:ext cx="931462" cy="796788"/>
            </xdr:xfrm>
            <a:graphic>
              <a:graphicData uri="http://schemas.microsoft.com/office/drawing/2017/model3d">
                <am3d:model3d xmlns:r="http://schemas.openxmlformats.org/officeDocument/2006/relationships" r:embed="rId10">
                  <am3d:spPr>
                    <a:xfrm>
                      <a:off x="0" y="0"/>
                      <a:ext cx="931462" cy="796788"/>
                    </a:xfrm>
                    <a:prstGeom prst="rect">
                      <a:avLst/>
                    </a:prstGeom>
                  </am3d:spPr>
                  <am3d:camera>
                    <am3d:pos x="0" y="0" z="64378123"/>
                    <am3d:up dx="0" dy="36000000" dz="0"/>
                    <am3d:lookAt x="0" y="0" z="0"/>
                    <am3d:perspective fov="2700000"/>
                  </am3d:camera>
                  <am3d:trans>
                    <am3d:meterPerModelUnit n="182686" d="1000000"/>
                    <am3d:preTrans dx="-44331" dy="-13174775" dz="0"/>
                    <am3d:scale>
                      <am3d:sx n="1000000" d="1000000"/>
                      <am3d:sy n="1000000" d="1000000"/>
                      <am3d:sz n="1000000" d="1000000"/>
                    </am3d:scale>
                    <am3d:rot ax="1004632" ay="867436" az="238970"/>
                    <am3d:postTrans dx="0" dy="0" dz="0"/>
                  </am3d:trans>
                  <am3d:raster rName="Office3DRenderer" rVer="16.0.8326">
                    <am3d:blip r:embed="rId11"/>
                  </am3d:raster>
                  <am3d:objViewport viewportSz="1064528"/>
                  <am3d:ambientLight>
                    <am3d:clr>
                      <a:scrgbClr r="50000" g="50000" b="50000"/>
                    </am3d:clr>
                    <am3d:illuminance n="500000" d="1000000"/>
                  </am3d:ambientLight>
                  <am3d:ptLight rad="0">
                    <am3d:clr>
                      <a:scrgbClr r="100000" g="75000" b="50000"/>
                    </am3d:clr>
                    <am3d:intensity n="9765625" d="1000000"/>
                    <am3d:pos x="21959998" y="70920001" z="16344003"/>
                  </am3d:ptLight>
                  <am3d:ptLight rad="0">
                    <am3d:clr>
                      <a:scrgbClr r="40000" g="60000" b="95000"/>
                    </am3d:clr>
                    <am3d:intensity n="12250000" d="1000000"/>
                    <am3d:pos x="-37964106" y="51130435" z="57631972"/>
                  </am3d:ptLight>
                  <am3d:ptLight rad="0">
                    <am3d:clr>
                      <a:scrgbClr r="86837" g="72700" b="100000"/>
                    </am3d:clr>
                    <am3d:intensity n="3125000" d="1000000"/>
                    <am3d:pos x="-37739122" y="58056624" z="-34769649"/>
                  </am3d:ptLight>
                </am3d:model3d>
              </a:graphicData>
            </a:graphic>
          </xdr:graphicFrame>
        </mc:Choice>
        <mc:Fallback>
          <xdr:pic>
            <xdr:nvPicPr>
              <xdr:cNvPr id="48" name="Modelo 3D 47" descr="Baú de tesouro">
                <a:extLst>
                  <a:ext uri="{FF2B5EF4-FFF2-40B4-BE49-F238E27FC236}">
                    <a16:creationId xmlns:a16="http://schemas.microsoft.com/office/drawing/2014/main" id="{23CE08EA-4C56-2B46-9EB3-96F95BAF7415}"/>
                  </a:ext>
                </a:extLst>
              </xdr:cNvPr>
              <xdr:cNvPicPr>
                <a:picLocks noGrp="1" noRot="1" noChangeAspect="1" noMove="1" noResize="1" noEditPoints="1" noAdjustHandles="1" noChangeArrowheads="1" noChangeShapeType="1" noCrop="1"/>
              </xdr:cNvPicPr>
            </xdr:nvPicPr>
            <xdr:blipFill>
              <a:blip xmlns:r="http://schemas.openxmlformats.org/officeDocument/2006/relationships" r:embed="rId11"/>
              <a:stretch>
                <a:fillRect/>
              </a:stretch>
            </xdr:blipFill>
            <xdr:spPr>
              <a:xfrm>
                <a:off x="2429133" y="254411"/>
                <a:ext cx="931462" cy="796788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>
    <xdr:from>
      <xdr:col>10</xdr:col>
      <xdr:colOff>320040</xdr:colOff>
      <xdr:row>2</xdr:row>
      <xdr:rowOff>114300</xdr:rowOff>
    </xdr:from>
    <xdr:to>
      <xdr:col>17</xdr:col>
      <xdr:colOff>320041</xdr:colOff>
      <xdr:row>4</xdr:row>
      <xdr:rowOff>158114</xdr:rowOff>
    </xdr:to>
    <xdr:grpSp>
      <xdr:nvGrpSpPr>
        <xdr:cNvPr id="49" name="Agrupar 48">
          <a:extLst>
            <a:ext uri="{FF2B5EF4-FFF2-40B4-BE49-F238E27FC236}">
              <a16:creationId xmlns:a16="http://schemas.microsoft.com/office/drawing/2014/main" id="{309BA0B4-FCDA-42B6-993F-0272917922B8}"/>
            </a:ext>
          </a:extLst>
        </xdr:cNvPr>
        <xdr:cNvGrpSpPr/>
      </xdr:nvGrpSpPr>
      <xdr:grpSpPr>
        <a:xfrm>
          <a:off x="7711440" y="480060"/>
          <a:ext cx="4267201" cy="409574"/>
          <a:chOff x="7629524" y="504825"/>
          <a:chExt cx="5153026" cy="457199"/>
        </a:xfrm>
      </xdr:grpSpPr>
      <xdr:sp macro="" textlink="">
        <xdr:nvSpPr>
          <xdr:cNvPr id="50" name="CaixaDeTexto 49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D220AFC2-540F-69AD-0812-2DF83C571BCE}"/>
              </a:ext>
            </a:extLst>
          </xdr:cNvPr>
          <xdr:cNvSpPr txBox="1"/>
        </xdr:nvSpPr>
        <xdr:spPr>
          <a:xfrm>
            <a:off x="7629524" y="504825"/>
            <a:ext cx="5153026" cy="457199"/>
          </a:xfrm>
          <a:prstGeom prst="rect">
            <a:avLst/>
          </a:prstGeom>
          <a:solidFill>
            <a:schemeClr val="bg1">
              <a:lumMod val="95000"/>
            </a:schemeClr>
          </a:solidFill>
          <a:ln w="9525" cmpd="sng">
            <a:solidFill>
              <a:schemeClr val="bg1">
                <a:lumMod val="75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pt-BR" sz="1400" b="1" kern="1200">
                <a:solidFill>
                  <a:schemeClr val="bg1">
                    <a:lumMod val="65000"/>
                  </a:schemeClr>
                </a:solidFill>
                <a:latin typeface="Segoe UI Light" panose="020B0502040204020203" pitchFamily="34" charset="0"/>
                <a:cs typeface="Segoe UI Light" panose="020B0502040204020203" pitchFamily="34" charset="0"/>
              </a:rPr>
              <a:t>Pesquisar dados...</a:t>
            </a:r>
          </a:p>
        </xdr:txBody>
      </xdr:sp>
      <xdr:pic>
        <xdr:nvPicPr>
          <xdr:cNvPr id="51" name="Gráfico 50" descr="Lupa com preenchimento sólido">
            <a:extLst>
              <a:ext uri="{FF2B5EF4-FFF2-40B4-BE49-F238E27FC236}">
                <a16:creationId xmlns:a16="http://schemas.microsoft.com/office/drawing/2014/main" id="{565D27CF-04E9-869D-7802-F08E54C3992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>
            <a:extLst>
              <a:ext uri="{96DAC541-7B7A-43D3-8B79-37D633B846F1}">
                <asvg:svgBlip xmlns:asvg="http://schemas.microsoft.com/office/drawing/2016/SVG/main" r:embed="rId14"/>
              </a:ext>
            </a:extLst>
          </a:blip>
          <a:stretch>
            <a:fillRect/>
          </a:stretch>
        </xdr:blipFill>
        <xdr:spPr>
          <a:xfrm>
            <a:off x="12372975" y="561975"/>
            <a:ext cx="387787" cy="338328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0</xdr:colOff>
      <xdr:row>1</xdr:row>
      <xdr:rowOff>106680</xdr:rowOff>
    </xdr:from>
    <xdr:to>
      <xdr:col>1</xdr:col>
      <xdr:colOff>0</xdr:colOff>
      <xdr:row>5</xdr:row>
      <xdr:rowOff>3810</xdr:rowOff>
    </xdr:to>
    <xdr:grpSp>
      <xdr:nvGrpSpPr>
        <xdr:cNvPr id="53" name="Agrupar 52">
          <a:extLst>
            <a:ext uri="{FF2B5EF4-FFF2-40B4-BE49-F238E27FC236}">
              <a16:creationId xmlns:a16="http://schemas.microsoft.com/office/drawing/2014/main" id="{02DE7E3C-8BF6-499A-8E40-53DF53D5A4BE}"/>
            </a:ext>
          </a:extLst>
        </xdr:cNvPr>
        <xdr:cNvGrpSpPr/>
      </xdr:nvGrpSpPr>
      <xdr:grpSpPr>
        <a:xfrm>
          <a:off x="0" y="289560"/>
          <a:ext cx="1905000" cy="628650"/>
          <a:chOff x="0" y="219075"/>
          <a:chExt cx="1943100" cy="628650"/>
        </a:xfrm>
      </xdr:grpSpPr>
      <xdr:sp macro="" textlink="">
        <xdr:nvSpPr>
          <xdr:cNvPr id="54" name="CaixaDeTexto 53">
            <a:extLst>
              <a:ext uri="{FF2B5EF4-FFF2-40B4-BE49-F238E27FC236}">
                <a16:creationId xmlns:a16="http://schemas.microsoft.com/office/drawing/2014/main" id="{BDFDDB9C-CD6D-6CA4-47F4-359F1091CBE2}"/>
              </a:ext>
            </a:extLst>
          </xdr:cNvPr>
          <xdr:cNvSpPr txBox="1"/>
        </xdr:nvSpPr>
        <xdr:spPr>
          <a:xfrm>
            <a:off x="0" y="219075"/>
            <a:ext cx="1943100" cy="628650"/>
          </a:xfrm>
          <a:prstGeom prst="rect">
            <a:avLst/>
          </a:prstGeom>
          <a:solidFill>
            <a:srgbClr val="9D175A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pt-BR" sz="1100" kern="1200"/>
              <a:t> </a:t>
            </a:r>
            <a:r>
              <a:rPr lang="pt-BR" sz="2000" b="1" kern="1200">
                <a:solidFill>
                  <a:schemeClr val="bg1"/>
                </a:solidFill>
                <a:latin typeface="Segoe UI Light" panose="020B0502040204020203" pitchFamily="34" charset="0"/>
                <a:cs typeface="Segoe UI Light" panose="020B0502040204020203" pitchFamily="34" charset="0"/>
              </a:rPr>
              <a:t>Prospera</a:t>
            </a:r>
          </a:p>
        </xdr:txBody>
      </xdr:sp>
      <xdr:pic>
        <xdr:nvPicPr>
          <xdr:cNvPr id="55" name="Gráfico 54" descr="Banco com preenchimento sólido">
            <a:extLst>
              <a:ext uri="{FF2B5EF4-FFF2-40B4-BE49-F238E27FC236}">
                <a16:creationId xmlns:a16="http://schemas.microsoft.com/office/drawing/2014/main" id="{E66EDC93-86F2-7972-85F7-A3D4F8FAC1D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>
            <a:extLst>
              <a:ext uri="{96DAC541-7B7A-43D3-8B79-37D633B846F1}">
                <asvg:svgBlip xmlns:asvg="http://schemas.microsoft.com/office/drawing/2016/SVG/main" r:embed="rId16"/>
              </a:ext>
            </a:extLst>
          </a:blip>
          <a:stretch>
            <a:fillRect/>
          </a:stretch>
        </xdr:blipFill>
        <xdr:spPr>
          <a:xfrm>
            <a:off x="1238249" y="266700"/>
            <a:ext cx="539496" cy="539496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0</xdr:colOff>
      <xdr:row>9</xdr:row>
      <xdr:rowOff>91440</xdr:rowOff>
    </xdr:from>
    <xdr:to>
      <xdr:col>0</xdr:col>
      <xdr:colOff>1828800</xdr:colOff>
      <xdr:row>24</xdr:row>
      <xdr:rowOff>53340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6" name="Operação Bancária 1">
              <a:extLst>
                <a:ext uri="{FF2B5EF4-FFF2-40B4-BE49-F238E27FC236}">
                  <a16:creationId xmlns:a16="http://schemas.microsoft.com/office/drawing/2014/main" id="{ADFED9A8-9F0A-44AA-BCC1-5A2C0BA561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Operação Bancária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737360"/>
              <a:ext cx="1828800" cy="2705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30480</xdr:colOff>
      <xdr:row>26</xdr:row>
      <xdr:rowOff>0</xdr:rowOff>
    </xdr:from>
    <xdr:to>
      <xdr:col>0</xdr:col>
      <xdr:colOff>1859280</xdr:colOff>
      <xdr:row>32</xdr:row>
      <xdr:rowOff>167639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7" name="Més">
              <a:extLst>
                <a:ext uri="{FF2B5EF4-FFF2-40B4-BE49-F238E27FC236}">
                  <a16:creationId xmlns:a16="http://schemas.microsoft.com/office/drawing/2014/main" id="{26A1D379-22FB-40CC-8642-FDBF0D9F82A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és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480" y="4754880"/>
              <a:ext cx="1828800" cy="126491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driana Sornas Pizani" refreshedDate="45657.722274652777" createdVersion="8" refreshedVersion="8" minRefreshableVersion="3" recordCount="74" xr:uid="{DDD121D0-A9F0-4E3A-839F-A965F817B062}">
  <cacheSource type="worksheet">
    <worksheetSource name="Tabela2"/>
  </cacheSource>
  <cacheFields count="8">
    <cacheField name="Data" numFmtId="14">
      <sharedItems containsSemiMixedTypes="0" containsNonDate="0" containsDate="1" containsString="0" minDate="2024-09-02T00:00:00" maxDate="2024-11-30T00:00:00"/>
    </cacheField>
    <cacheField name="Més" numFmtId="1">
      <sharedItems containsSemiMixedTypes="0" containsString="0" containsNumber="1" containsInteger="1" minValue="9" maxValue="11" count="3">
        <n v="9"/>
        <n v="10"/>
        <n v="11"/>
      </sharedItems>
    </cacheField>
    <cacheField name="Tipo" numFmtId="0">
      <sharedItems count="2">
        <s v="Saída"/>
        <s v="Entrada"/>
      </sharedItems>
    </cacheField>
    <cacheField name="Categoria" numFmtId="0">
      <sharedItems count="23">
        <s v="Capitalização"/>
        <s v="Renda Extra"/>
        <s v="Alimentação"/>
        <s v="Livros"/>
        <s v="Renda Principal"/>
        <s v="Seguros"/>
        <s v="Financiamento"/>
        <s v="Despesas Mensais"/>
        <s v="Educação"/>
        <s v="Utilidades Domésticas"/>
        <s v="Lazer"/>
        <s v="Pet"/>
        <s v="Presentes"/>
        <s v="Resgate Aplicação"/>
        <s v="Beleza"/>
        <s v="Transporte"/>
        <s v="Vestuário"/>
        <s v="Investimentos"/>
        <s v="Saúde"/>
        <s v="Contribuição"/>
        <s v="Eletrônicos"/>
        <s v="Viagem"/>
        <s v="Outros"/>
      </sharedItems>
    </cacheField>
    <cacheField name="Descrição" numFmtId="0">
      <sharedItems count="42">
        <s v="Capitalização Super"/>
        <s v="Freelance"/>
        <s v="Pizza para a famíla"/>
        <s v="Livro Design Thinking"/>
        <s v="Salário"/>
        <s v="Seguro de Vida"/>
        <s v="Financiamento Habitacional"/>
        <s v="Seguro Residencial"/>
        <s v="Seguro do Carro"/>
        <s v="Cartão de Crédito"/>
        <s v="Pós Graduação"/>
        <s v="Condomínio"/>
        <s v="Energia Elétrica"/>
        <s v="Internet"/>
        <s v="Celular"/>
        <s v="Gasolina"/>
        <s v="Geladeira"/>
        <s v="Cinema"/>
        <s v="Lanche no Shopping"/>
        <s v="Compra de Ração"/>
        <s v="Presente Aniversário"/>
        <s v="Resgate da Poupança"/>
        <s v="Manicure"/>
        <s v="Transporte por Aplicativo"/>
        <s v="Tênis esportivo"/>
        <s v="Aplicação em CDB"/>
        <s v="Dentista"/>
        <s v="Doação Dia das Crianças"/>
        <s v="Almoço no Restaurante"/>
        <s v="Headset"/>
        <s v="Compra de pacote de Viagem"/>
        <s v="Salão de Beleza"/>
        <s v="Freenlance"/>
        <s v="Happy Hour"/>
        <s v="Papelaria"/>
        <s v="Parcela 13º"/>
        <s v="Compra de blusinhas"/>
        <s v="Rodízio de Massas"/>
        <s v="Presentes de Natal"/>
        <s v="Passeio"/>
        <s v="Aplicação em LCI"/>
        <s v="Resgate Fundo de Investimento" u="1"/>
      </sharedItems>
    </cacheField>
    <cacheField name="Valor" numFmtId="165">
      <sharedItems containsSemiMixedTypes="0" containsString="0" containsNumber="1" minValue="15" maxValue="5000"/>
    </cacheField>
    <cacheField name="Operação Bancária" numFmtId="0">
      <sharedItems count="8">
        <s v="Crédito em Conta"/>
        <s v="Pix"/>
        <s v="Cartão de Débito"/>
        <s v="Cartão de Crédito"/>
        <s v="Transferência "/>
        <s v="Débito em Conta"/>
        <s v="Boleto Bancário"/>
        <s v="Resgate Aplicação" u="1"/>
      </sharedItems>
    </cacheField>
    <cacheField name="Status" numFmtId="0">
      <sharedItems/>
    </cacheField>
  </cacheFields>
  <extLst>
    <ext xmlns:x14="http://schemas.microsoft.com/office/spreadsheetml/2009/9/main" uri="{725AE2AE-9491-48be-B2B4-4EB974FC3084}">
      <x14:pivotCacheDefinition pivotCacheId="146624059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74">
  <r>
    <d v="2024-09-02T00:00:00"/>
    <x v="0"/>
    <x v="0"/>
    <x v="0"/>
    <x v="0"/>
    <n v="50"/>
    <x v="0"/>
    <s v="Pago"/>
  </r>
  <r>
    <d v="2024-09-02T00:00:00"/>
    <x v="0"/>
    <x v="1"/>
    <x v="1"/>
    <x v="1"/>
    <n v="200"/>
    <x v="1"/>
    <s v="Recebido"/>
  </r>
  <r>
    <d v="2024-09-09T00:00:00"/>
    <x v="0"/>
    <x v="0"/>
    <x v="2"/>
    <x v="2"/>
    <n v="90"/>
    <x v="2"/>
    <s v="Pago"/>
  </r>
  <r>
    <d v="2024-09-09T00:00:00"/>
    <x v="0"/>
    <x v="0"/>
    <x v="3"/>
    <x v="3"/>
    <n v="61.77"/>
    <x v="3"/>
    <s v="Pago"/>
  </r>
  <r>
    <d v="2024-09-10T00:00:00"/>
    <x v="0"/>
    <x v="1"/>
    <x v="4"/>
    <x v="4"/>
    <n v="5000"/>
    <x v="4"/>
    <s v="Recebido"/>
  </r>
  <r>
    <d v="2024-09-10T00:00:00"/>
    <x v="0"/>
    <x v="0"/>
    <x v="5"/>
    <x v="5"/>
    <n v="100"/>
    <x v="5"/>
    <s v="Pago"/>
  </r>
  <r>
    <d v="2024-09-10T00:00:00"/>
    <x v="0"/>
    <x v="0"/>
    <x v="6"/>
    <x v="6"/>
    <n v="950"/>
    <x v="5"/>
    <s v="Pago"/>
  </r>
  <r>
    <d v="2024-09-10T00:00:00"/>
    <x v="0"/>
    <x v="0"/>
    <x v="5"/>
    <x v="7"/>
    <n v="60"/>
    <x v="5"/>
    <s v="Pago"/>
  </r>
  <r>
    <d v="2024-09-10T00:00:00"/>
    <x v="0"/>
    <x v="0"/>
    <x v="5"/>
    <x v="8"/>
    <n v="250"/>
    <x v="5"/>
    <s v="Pago"/>
  </r>
  <r>
    <d v="2024-09-10T00:00:00"/>
    <x v="0"/>
    <x v="0"/>
    <x v="7"/>
    <x v="9"/>
    <n v="750"/>
    <x v="5"/>
    <s v="Pago"/>
  </r>
  <r>
    <d v="2024-09-10T00:00:00"/>
    <x v="0"/>
    <x v="0"/>
    <x v="8"/>
    <x v="10"/>
    <n v="180"/>
    <x v="1"/>
    <s v="Pago"/>
  </r>
  <r>
    <d v="2024-09-10T00:00:00"/>
    <x v="0"/>
    <x v="0"/>
    <x v="7"/>
    <x v="11"/>
    <n v="200"/>
    <x v="6"/>
    <s v="Pago"/>
  </r>
  <r>
    <d v="2024-09-10T00:00:00"/>
    <x v="0"/>
    <x v="0"/>
    <x v="7"/>
    <x v="12"/>
    <n v="90"/>
    <x v="6"/>
    <s v="Pago"/>
  </r>
  <r>
    <d v="2024-09-10T00:00:00"/>
    <x v="0"/>
    <x v="0"/>
    <x v="7"/>
    <x v="13"/>
    <n v="100"/>
    <x v="3"/>
    <s v="Pago"/>
  </r>
  <r>
    <d v="2024-09-10T00:00:00"/>
    <x v="0"/>
    <x v="0"/>
    <x v="7"/>
    <x v="14"/>
    <n v="60"/>
    <x v="3"/>
    <s v="Pago"/>
  </r>
  <r>
    <d v="2024-09-11T00:00:00"/>
    <x v="0"/>
    <x v="0"/>
    <x v="7"/>
    <x v="15"/>
    <n v="140"/>
    <x v="2"/>
    <s v="Pago"/>
  </r>
  <r>
    <d v="2024-09-11T00:00:00"/>
    <x v="0"/>
    <x v="0"/>
    <x v="9"/>
    <x v="16"/>
    <n v="3500"/>
    <x v="3"/>
    <s v="Pendente"/>
  </r>
  <r>
    <d v="2024-09-15T00:00:00"/>
    <x v="0"/>
    <x v="0"/>
    <x v="10"/>
    <x v="17"/>
    <n v="30"/>
    <x v="3"/>
    <s v="Pago"/>
  </r>
  <r>
    <d v="2024-09-15T00:00:00"/>
    <x v="0"/>
    <x v="0"/>
    <x v="2"/>
    <x v="18"/>
    <n v="80"/>
    <x v="3"/>
    <s v="Pago"/>
  </r>
  <r>
    <d v="2024-09-15T00:00:00"/>
    <x v="0"/>
    <x v="0"/>
    <x v="11"/>
    <x v="19"/>
    <n v="90"/>
    <x v="1"/>
    <s v="Pago"/>
  </r>
  <r>
    <d v="2024-09-19T00:00:00"/>
    <x v="0"/>
    <x v="0"/>
    <x v="12"/>
    <x v="20"/>
    <n v="150"/>
    <x v="3"/>
    <s v="Pendente"/>
  </r>
  <r>
    <d v="2024-09-20T00:00:00"/>
    <x v="0"/>
    <x v="1"/>
    <x v="13"/>
    <x v="21"/>
    <n v="350"/>
    <x v="4"/>
    <s v="Pago"/>
  </r>
  <r>
    <d v="2024-09-21T00:00:00"/>
    <x v="0"/>
    <x v="0"/>
    <x v="14"/>
    <x v="22"/>
    <n v="60"/>
    <x v="1"/>
    <s v="Pago"/>
  </r>
  <r>
    <d v="2024-09-24T00:00:00"/>
    <x v="0"/>
    <x v="0"/>
    <x v="15"/>
    <x v="23"/>
    <n v="15"/>
    <x v="1"/>
    <s v="Pago"/>
  </r>
  <r>
    <d v="2024-09-25T00:00:00"/>
    <x v="0"/>
    <x v="0"/>
    <x v="16"/>
    <x v="24"/>
    <n v="200"/>
    <x v="3"/>
    <s v="Pendente"/>
  </r>
  <r>
    <d v="2024-09-30T00:00:00"/>
    <x v="0"/>
    <x v="0"/>
    <x v="17"/>
    <x v="25"/>
    <n v="900"/>
    <x v="4"/>
    <s v="Efetuado"/>
  </r>
  <r>
    <d v="2024-10-02T00:00:00"/>
    <x v="1"/>
    <x v="0"/>
    <x v="0"/>
    <x v="0"/>
    <n v="50"/>
    <x v="0"/>
    <s v="Pago"/>
  </r>
  <r>
    <d v="2024-10-07T00:00:00"/>
    <x v="1"/>
    <x v="0"/>
    <x v="18"/>
    <x v="26"/>
    <n v="250"/>
    <x v="1"/>
    <s v="Pago"/>
  </r>
  <r>
    <d v="2024-10-10T00:00:00"/>
    <x v="1"/>
    <x v="1"/>
    <x v="4"/>
    <x v="4"/>
    <n v="5000"/>
    <x v="4"/>
    <s v="Recebido"/>
  </r>
  <r>
    <d v="2024-10-10T00:00:00"/>
    <x v="1"/>
    <x v="0"/>
    <x v="5"/>
    <x v="5"/>
    <n v="100"/>
    <x v="5"/>
    <s v="Pago"/>
  </r>
  <r>
    <d v="2024-10-10T00:00:00"/>
    <x v="1"/>
    <x v="0"/>
    <x v="6"/>
    <x v="6"/>
    <n v="950"/>
    <x v="5"/>
    <s v="Pago"/>
  </r>
  <r>
    <d v="2024-10-10T00:00:00"/>
    <x v="1"/>
    <x v="0"/>
    <x v="5"/>
    <x v="7"/>
    <n v="60"/>
    <x v="5"/>
    <s v="Pago"/>
  </r>
  <r>
    <d v="2024-10-10T00:00:00"/>
    <x v="1"/>
    <x v="0"/>
    <x v="5"/>
    <x v="8"/>
    <n v="250"/>
    <x v="5"/>
    <s v="Pago"/>
  </r>
  <r>
    <d v="2024-10-10T00:00:00"/>
    <x v="1"/>
    <x v="0"/>
    <x v="7"/>
    <x v="9"/>
    <n v="1050"/>
    <x v="5"/>
    <s v="Pago"/>
  </r>
  <r>
    <d v="2024-10-10T00:00:00"/>
    <x v="1"/>
    <x v="0"/>
    <x v="8"/>
    <x v="10"/>
    <n v="180"/>
    <x v="1"/>
    <s v="Pago"/>
  </r>
  <r>
    <d v="2024-10-10T00:00:00"/>
    <x v="1"/>
    <x v="0"/>
    <x v="7"/>
    <x v="11"/>
    <n v="215"/>
    <x v="6"/>
    <s v="Pago"/>
  </r>
  <r>
    <d v="2024-10-10T00:00:00"/>
    <x v="1"/>
    <x v="0"/>
    <x v="7"/>
    <x v="12"/>
    <n v="105"/>
    <x v="6"/>
    <s v="Pago"/>
  </r>
  <r>
    <d v="2024-10-10T00:00:00"/>
    <x v="1"/>
    <x v="0"/>
    <x v="7"/>
    <x v="13"/>
    <n v="100"/>
    <x v="3"/>
    <s v="Pago"/>
  </r>
  <r>
    <d v="2024-10-10T00:00:00"/>
    <x v="1"/>
    <x v="0"/>
    <x v="7"/>
    <x v="14"/>
    <n v="60"/>
    <x v="3"/>
    <s v="Pago"/>
  </r>
  <r>
    <d v="2024-10-12T00:00:00"/>
    <x v="1"/>
    <x v="0"/>
    <x v="19"/>
    <x v="27"/>
    <n v="250"/>
    <x v="4"/>
    <s v="Pago"/>
  </r>
  <r>
    <d v="2024-10-14T00:00:00"/>
    <x v="1"/>
    <x v="0"/>
    <x v="7"/>
    <x v="15"/>
    <n v="130"/>
    <x v="3"/>
    <s v="Pago"/>
  </r>
  <r>
    <d v="2024-10-14T00:00:00"/>
    <x v="1"/>
    <x v="0"/>
    <x v="2"/>
    <x v="28"/>
    <n v="50"/>
    <x v="3"/>
    <s v="Pago"/>
  </r>
  <r>
    <d v="2024-10-14T00:00:00"/>
    <x v="1"/>
    <x v="0"/>
    <x v="11"/>
    <x v="19"/>
    <n v="90"/>
    <x v="1"/>
    <s v="Pago"/>
  </r>
  <r>
    <d v="2024-10-18T00:00:00"/>
    <x v="1"/>
    <x v="0"/>
    <x v="20"/>
    <x v="29"/>
    <n v="180"/>
    <x v="3"/>
    <s v="Pendente"/>
  </r>
  <r>
    <d v="2024-10-22T00:00:00"/>
    <x v="1"/>
    <x v="0"/>
    <x v="21"/>
    <x v="30"/>
    <n v="1500"/>
    <x v="3"/>
    <s v="Pendente"/>
  </r>
  <r>
    <d v="2024-10-24T00:00:00"/>
    <x v="1"/>
    <x v="0"/>
    <x v="14"/>
    <x v="31"/>
    <n v="250"/>
    <x v="1"/>
    <s v="Pago"/>
  </r>
  <r>
    <d v="2024-10-24T00:00:00"/>
    <x v="1"/>
    <x v="1"/>
    <x v="1"/>
    <x v="32"/>
    <n v="200"/>
    <x v="1"/>
    <s v="Recebido"/>
  </r>
  <r>
    <d v="2024-10-27T00:00:00"/>
    <x v="1"/>
    <x v="0"/>
    <x v="10"/>
    <x v="33"/>
    <n v="150"/>
    <x v="3"/>
    <s v="Pago"/>
  </r>
  <r>
    <d v="2024-10-30T00:00:00"/>
    <x v="1"/>
    <x v="0"/>
    <x v="17"/>
    <x v="25"/>
    <n v="900"/>
    <x v="4"/>
    <s v="Efetuado"/>
  </r>
  <r>
    <d v="2024-11-04T00:00:00"/>
    <x v="2"/>
    <x v="0"/>
    <x v="0"/>
    <x v="0"/>
    <n v="50"/>
    <x v="0"/>
    <s v="Pago"/>
  </r>
  <r>
    <d v="2024-11-08T00:00:00"/>
    <x v="2"/>
    <x v="0"/>
    <x v="22"/>
    <x v="34"/>
    <n v="60"/>
    <x v="2"/>
    <s v="Pago"/>
  </r>
  <r>
    <d v="2024-11-11T00:00:00"/>
    <x v="2"/>
    <x v="1"/>
    <x v="4"/>
    <x v="4"/>
    <n v="5000"/>
    <x v="4"/>
    <s v="Recebido"/>
  </r>
  <r>
    <d v="2024-11-11T00:00:00"/>
    <x v="2"/>
    <x v="1"/>
    <x v="1"/>
    <x v="35"/>
    <n v="2500"/>
    <x v="4"/>
    <s v="Recebido"/>
  </r>
  <r>
    <d v="2024-11-11T00:00:00"/>
    <x v="2"/>
    <x v="0"/>
    <x v="5"/>
    <x v="5"/>
    <n v="100"/>
    <x v="5"/>
    <s v="Pago"/>
  </r>
  <r>
    <d v="2024-11-11T00:00:00"/>
    <x v="2"/>
    <x v="0"/>
    <x v="6"/>
    <x v="6"/>
    <n v="950"/>
    <x v="5"/>
    <s v="Pago"/>
  </r>
  <r>
    <d v="2024-11-11T00:00:00"/>
    <x v="2"/>
    <x v="0"/>
    <x v="5"/>
    <x v="7"/>
    <n v="60"/>
    <x v="5"/>
    <s v="Pago"/>
  </r>
  <r>
    <d v="2024-11-11T00:00:00"/>
    <x v="2"/>
    <x v="0"/>
    <x v="5"/>
    <x v="8"/>
    <n v="250"/>
    <x v="5"/>
    <s v="Pago"/>
  </r>
  <r>
    <d v="2024-11-11T00:00:00"/>
    <x v="2"/>
    <x v="0"/>
    <x v="7"/>
    <x v="9"/>
    <n v="1300"/>
    <x v="5"/>
    <s v="Pago"/>
  </r>
  <r>
    <d v="2024-11-11T00:00:00"/>
    <x v="2"/>
    <x v="0"/>
    <x v="8"/>
    <x v="10"/>
    <n v="180"/>
    <x v="1"/>
    <s v="Pago"/>
  </r>
  <r>
    <d v="2024-11-11T00:00:00"/>
    <x v="2"/>
    <x v="0"/>
    <x v="7"/>
    <x v="11"/>
    <n v="210"/>
    <x v="6"/>
    <s v="Pago"/>
  </r>
  <r>
    <d v="2024-11-11T00:00:00"/>
    <x v="2"/>
    <x v="0"/>
    <x v="7"/>
    <x v="12"/>
    <n v="100"/>
    <x v="6"/>
    <s v="Pago"/>
  </r>
  <r>
    <d v="2024-11-11T00:00:00"/>
    <x v="2"/>
    <x v="0"/>
    <x v="7"/>
    <x v="13"/>
    <n v="100"/>
    <x v="3"/>
    <s v="Pago"/>
  </r>
  <r>
    <d v="2024-11-11T00:00:00"/>
    <x v="2"/>
    <x v="0"/>
    <x v="7"/>
    <x v="14"/>
    <n v="60"/>
    <x v="3"/>
    <s v="Pago"/>
  </r>
  <r>
    <d v="2024-11-11T00:00:00"/>
    <x v="2"/>
    <x v="0"/>
    <x v="16"/>
    <x v="36"/>
    <n v="300"/>
    <x v="1"/>
    <s v="Pago"/>
  </r>
  <r>
    <d v="2024-11-11T00:00:00"/>
    <x v="2"/>
    <x v="0"/>
    <x v="2"/>
    <x v="18"/>
    <n v="80"/>
    <x v="3"/>
    <s v="Pago"/>
  </r>
  <r>
    <d v="2024-11-14T00:00:00"/>
    <x v="2"/>
    <x v="0"/>
    <x v="7"/>
    <x v="15"/>
    <n v="140"/>
    <x v="2"/>
    <s v="Pago"/>
  </r>
  <r>
    <d v="2024-11-14T00:00:00"/>
    <x v="2"/>
    <x v="0"/>
    <x v="11"/>
    <x v="19"/>
    <n v="90"/>
    <x v="1"/>
    <s v="Pago"/>
  </r>
  <r>
    <d v="2024-11-20T00:00:00"/>
    <x v="2"/>
    <x v="0"/>
    <x v="10"/>
    <x v="17"/>
    <n v="50"/>
    <x v="3"/>
    <s v="Pendente"/>
  </r>
  <r>
    <d v="2024-11-20T00:00:00"/>
    <x v="2"/>
    <x v="0"/>
    <x v="2"/>
    <x v="37"/>
    <n v="180"/>
    <x v="3"/>
    <s v="Pendente"/>
  </r>
  <r>
    <d v="2024-11-22T00:00:00"/>
    <x v="2"/>
    <x v="0"/>
    <x v="12"/>
    <x v="38"/>
    <n v="500"/>
    <x v="3"/>
    <s v="Pago"/>
  </r>
  <r>
    <d v="2024-11-25T00:00:00"/>
    <x v="2"/>
    <x v="1"/>
    <x v="1"/>
    <x v="32"/>
    <n v="250"/>
    <x v="4"/>
    <s v="Recebido"/>
  </r>
  <r>
    <d v="2024-11-28T00:00:00"/>
    <x v="2"/>
    <x v="0"/>
    <x v="10"/>
    <x v="39"/>
    <n v="300"/>
    <x v="3"/>
    <s v="Pago"/>
  </r>
  <r>
    <d v="2024-11-29T00:00:00"/>
    <x v="2"/>
    <x v="0"/>
    <x v="17"/>
    <x v="25"/>
    <n v="600"/>
    <x v="4"/>
    <s v="Efetuado"/>
  </r>
  <r>
    <d v="2024-11-29T00:00:00"/>
    <x v="2"/>
    <x v="0"/>
    <x v="17"/>
    <x v="40"/>
    <n v="1000"/>
    <x v="4"/>
    <s v="Efetuado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651F0A-DDDA-4193-A125-56BD6F27762B}" name="Tabela dinâmica3" cacheId="77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H4:I7" firstHeaderRow="1" firstDataRow="1" firstDataCol="1" rowPageCount="1" colPageCount="1"/>
  <pivotFields count="8">
    <pivotField numFmtId="14" showAll="0"/>
    <pivotField numFmtId="1" showAll="0"/>
    <pivotField showAll="0"/>
    <pivotField axis="axisPage" showAll="0">
      <items count="24">
        <item x="2"/>
        <item x="14"/>
        <item x="0"/>
        <item x="19"/>
        <item x="7"/>
        <item x="8"/>
        <item x="20"/>
        <item x="6"/>
        <item x="17"/>
        <item x="10"/>
        <item x="3"/>
        <item x="22"/>
        <item x="11"/>
        <item x="12"/>
        <item x="1"/>
        <item x="4"/>
        <item x="13"/>
        <item x="18"/>
        <item x="5"/>
        <item x="15"/>
        <item x="9"/>
        <item x="16"/>
        <item x="21"/>
        <item t="default"/>
      </items>
    </pivotField>
    <pivotField axis="axisRow" showAll="0">
      <items count="43">
        <item x="28"/>
        <item x="25"/>
        <item x="0"/>
        <item x="9"/>
        <item x="14"/>
        <item x="17"/>
        <item x="36"/>
        <item x="30"/>
        <item x="19"/>
        <item x="11"/>
        <item x="26"/>
        <item x="27"/>
        <item x="12"/>
        <item x="6"/>
        <item x="1"/>
        <item x="32"/>
        <item x="15"/>
        <item x="16"/>
        <item x="33"/>
        <item x="29"/>
        <item x="13"/>
        <item x="18"/>
        <item x="3"/>
        <item x="22"/>
        <item x="34"/>
        <item x="35"/>
        <item x="39"/>
        <item x="2"/>
        <item x="10"/>
        <item x="20"/>
        <item x="38"/>
        <item m="1" x="41"/>
        <item x="37"/>
        <item x="31"/>
        <item x="4"/>
        <item x="5"/>
        <item x="8"/>
        <item x="7"/>
        <item x="24"/>
        <item x="23"/>
        <item x="40"/>
        <item x="21"/>
        <item t="default"/>
      </items>
    </pivotField>
    <pivotField dataField="1" numFmtId="165" showAll="0"/>
    <pivotField showAll="0"/>
    <pivotField showAll="0"/>
  </pivotFields>
  <rowFields count="1">
    <field x="4"/>
  </rowFields>
  <rowItems count="3">
    <i>
      <x v="1"/>
    </i>
    <i>
      <x v="40"/>
    </i>
    <i t="grand">
      <x/>
    </i>
  </rowItems>
  <colItems count="1">
    <i/>
  </colItems>
  <pageFields count="1">
    <pageField fld="3" item="8" hier="-1"/>
  </pageFields>
  <dataFields count="1">
    <dataField name="Soma de Valor" fld="5" baseField="0" baseItem="0" numFmtId="165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4AC2BB-59E8-4D72-BBF4-4957DF537498}" name="Tabela dinâmica2" cacheId="77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6">
  <location ref="E4:F25" firstHeaderRow="1" firstDataRow="1" firstDataCol="1" rowPageCount="1" colPageCount="1"/>
  <pivotFields count="8">
    <pivotField numFmtId="14" showAll="0"/>
    <pivotField numFmtId="1" showAll="0">
      <items count="4">
        <item x="0"/>
        <item x="1"/>
        <item x="2"/>
        <item t="default"/>
      </items>
    </pivotField>
    <pivotField axis="axisPage" showAll="0">
      <items count="3">
        <item x="1"/>
        <item x="0"/>
        <item t="default"/>
      </items>
    </pivotField>
    <pivotField axis="axisRow" showAll="0">
      <items count="24">
        <item x="2"/>
        <item x="14"/>
        <item x="0"/>
        <item x="19"/>
        <item x="7"/>
        <item x="8"/>
        <item x="20"/>
        <item x="6"/>
        <item x="17"/>
        <item x="10"/>
        <item x="3"/>
        <item x="22"/>
        <item x="11"/>
        <item x="12"/>
        <item x="1"/>
        <item x="4"/>
        <item x="13"/>
        <item x="18"/>
        <item x="5"/>
        <item x="15"/>
        <item x="9"/>
        <item x="16"/>
        <item x="21"/>
        <item t="default"/>
      </items>
    </pivotField>
    <pivotField showAll="0"/>
    <pivotField dataField="1" numFmtId="165" showAll="0"/>
    <pivotField showAll="0">
      <items count="9">
        <item x="6"/>
        <item x="3"/>
        <item x="2"/>
        <item x="0"/>
        <item x="5"/>
        <item x="1"/>
        <item m="1" x="7"/>
        <item x="4"/>
        <item t="default"/>
      </items>
    </pivotField>
    <pivotField showAll="0"/>
  </pivotFields>
  <rowFields count="1">
    <field x="3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Items count="1">
    <i/>
  </colItems>
  <pageFields count="1">
    <pageField fld="2" item="1" hier="-1"/>
  </pageFields>
  <dataFields count="1">
    <dataField name="Soma de Valor" fld="5" baseField="0" baseItem="0" numFmtId="165"/>
  </dataFields>
  <chartFormats count="1"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9D248F-CE77-4177-8F1C-3A222635F489}" name="Tabela dinâmica1" cacheId="77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7">
  <location ref="B4:C8" firstHeaderRow="1" firstDataRow="1" firstDataCol="1" rowPageCount="1" colPageCount="1"/>
  <pivotFields count="8">
    <pivotField numFmtId="14" showAll="0"/>
    <pivotField numFmtId="1" showAll="0"/>
    <pivotField axis="axisPage" showAll="0">
      <items count="3">
        <item x="1"/>
        <item x="0"/>
        <item t="default"/>
      </items>
    </pivotField>
    <pivotField axis="axisRow" showAll="0">
      <items count="24">
        <item x="2"/>
        <item x="14"/>
        <item x="0"/>
        <item x="19"/>
        <item x="7"/>
        <item x="8"/>
        <item x="20"/>
        <item x="6"/>
        <item x="17"/>
        <item x="10"/>
        <item x="3"/>
        <item x="22"/>
        <item x="11"/>
        <item x="12"/>
        <item x="1"/>
        <item x="4"/>
        <item x="13"/>
        <item x="18"/>
        <item x="5"/>
        <item x="15"/>
        <item x="9"/>
        <item x="16"/>
        <item x="21"/>
        <item t="default"/>
      </items>
    </pivotField>
    <pivotField showAll="0"/>
    <pivotField dataField="1" numFmtId="165" showAll="0"/>
    <pivotField showAll="0">
      <items count="9">
        <item x="6"/>
        <item x="3"/>
        <item x="2"/>
        <item x="0"/>
        <item x="5"/>
        <item x="1"/>
        <item m="1" x="7"/>
        <item x="4"/>
        <item t="default"/>
      </items>
    </pivotField>
    <pivotField showAll="0"/>
  </pivotFields>
  <rowFields count="1">
    <field x="3"/>
  </rowFields>
  <rowItems count="4">
    <i>
      <x v="14"/>
    </i>
    <i>
      <x v="15"/>
    </i>
    <i>
      <x v="16"/>
    </i>
    <i t="grand">
      <x/>
    </i>
  </rowItems>
  <colItems count="1">
    <i/>
  </colItems>
  <pageFields count="1">
    <pageField fld="2" item="0" hier="-1"/>
  </pageFields>
  <dataFields count="1">
    <dataField name="Soma de Valor" fld="5" baseField="0" baseItem="0" numFmtId="165"/>
  </dataFields>
  <chartFormats count="1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Operação_Bancária" xr10:uid="{3DCADDCB-D66E-4D9C-B265-61987078E855}" sourceName="Operação Bancária">
  <pivotTables>
    <pivotTable tabId="3" name="Tabela dinâmica2"/>
  </pivotTables>
  <data>
    <tabular pivotCacheId="1466240591">
      <items count="8">
        <i x="6" s="1"/>
        <i x="3" s="1"/>
        <i x="2" s="1"/>
        <i x="0" s="1"/>
        <i x="5" s="1"/>
        <i x="1" s="1"/>
        <i x="4" s="1"/>
        <i x="7" s="1" nd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és" xr10:uid="{797DEF78-9FD6-4A37-B2C9-94AEDCB5B613}" sourceName="Més">
  <pivotTables>
    <pivotTable tabId="3" name="Tabela dinâmica2"/>
  </pivotTables>
  <data>
    <tabular pivotCacheId="1466240591">
      <items count="3">
        <i x="0" s="1"/>
        <i x="1" s="1"/>
        <i x="2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Operação Bancária 1" xr10:uid="{9B46882A-46EC-4194-8758-C2E344E89E76}" cache="SegmentaçãodeDados_Operação_Bancária" caption="Operação Bancária" style="Meu Estilo" rowHeight="247650"/>
  <slicer name="Més" xr10:uid="{EB5727C9-90EE-4270-A84E-FD1483841BA7}" cache="SegmentaçãodeDados_Més" caption="Més" style="Meu Estilo" rowHeight="2476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FED6182-5534-462C-AA17-FF90AA9400CB}" name="Tabela2" displayName="Tabela2" ref="A1:H75" totalsRowShown="0">
  <autoFilter ref="A1:H75" xr:uid="{EFED6182-5534-462C-AA17-FF90AA9400CB}"/>
  <tableColumns count="8">
    <tableColumn id="1" xr3:uid="{C0BF5EEE-A0F4-4884-A738-5107B9BBDAE8}" name="Data" dataDxfId="4"/>
    <tableColumn id="2" xr3:uid="{B4248ADC-45FB-4438-9CE4-821F48953F46}" name="Més" dataDxfId="3">
      <calculatedColumnFormula>MONTH(Tabela2[[#This Row],[Data]])</calculatedColumnFormula>
    </tableColumn>
    <tableColumn id="3" xr3:uid="{04A74076-83D2-43D3-97FF-8E8A042DA840}" name="Tipo"/>
    <tableColumn id="4" xr3:uid="{004F5BD8-DCF9-440C-B97C-4DD8EDDA23B3}" name="Categoria"/>
    <tableColumn id="5" xr3:uid="{FCFB0DBB-28A1-48B9-8753-4664F79539FC}" name="Descrição"/>
    <tableColumn id="6" xr3:uid="{F7FABBCF-F85D-4166-A58F-D676D0710A89}" name="Valor" dataDxfId="5"/>
    <tableColumn id="7" xr3:uid="{F0803F6C-A4E5-454C-A4A5-A3AE42C235D2}" name="Operação Bancária"/>
    <tableColumn id="8" xr3:uid="{F2BA7AB5-75AB-479A-9A99-7609BCAB228C}" name="Status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68B5D29-B1D6-49FA-88BB-41907B1F594C}" name="Tabela1" displayName="Tabela1" ref="A1:D30" totalsRowShown="0" headerRowDxfId="7">
  <autoFilter ref="A1:D30" xr:uid="{B68B5D29-B1D6-49FA-88BB-41907B1F594C}"/>
  <tableColumns count="4">
    <tableColumn id="1" xr3:uid="{103F9695-E87A-4E75-848B-6B3694085846}" name="Tipo"/>
    <tableColumn id="4" xr3:uid="{869073E0-01F5-446F-8EDE-A2F46E529EEF}" name="Categoria" dataDxfId="6"/>
    <tableColumn id="3" xr3:uid="{D17A9B36-9B89-483B-8EAE-4420CC4BEB8C}" name="Operação Bancária"/>
    <tableColumn id="5" xr3:uid="{12862875-AF15-476C-A50A-A08495B4509A}" name="Status"/>
  </tableColumns>
  <tableStyleInfo name="TableStyleMedium15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83BE84-8E6B-4DFA-BE73-4AD3C17402F5}">
  <dimension ref="A1:S1"/>
  <sheetViews>
    <sheetView showGridLines="0" showRowColHeaders="0" tabSelected="1" workbookViewId="0">
      <selection activeCell="A42" sqref="A42"/>
    </sheetView>
  </sheetViews>
  <sheetFormatPr defaultColWidth="0" defaultRowHeight="14.4" x14ac:dyDescent="0.3"/>
  <cols>
    <col min="1" max="1" width="27.77734375" style="12" customWidth="1"/>
    <col min="2" max="19" width="8.88671875" style="13" customWidth="1"/>
    <col min="20" max="16384" width="8.88671875" hidden="1"/>
  </cols>
  <sheetData/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4E0214-44F3-4FE9-B263-6D8A0C2E103B}">
  <sheetPr>
    <tabColor rgb="FF800000"/>
  </sheetPr>
  <dimension ref="A1:K75"/>
  <sheetViews>
    <sheetView workbookViewId="0">
      <selection activeCell="J49" sqref="J49"/>
    </sheetView>
  </sheetViews>
  <sheetFormatPr defaultRowHeight="14.4" x14ac:dyDescent="0.3"/>
  <cols>
    <col min="1" max="3" width="10.6640625" customWidth="1"/>
    <col min="4" max="4" width="19.109375" bestFit="1" customWidth="1"/>
    <col min="5" max="5" width="20.77734375" customWidth="1"/>
    <col min="6" max="6" width="16.21875" customWidth="1"/>
    <col min="7" max="7" width="19.44140625" customWidth="1"/>
    <col min="8" max="8" width="10.6640625" customWidth="1"/>
  </cols>
  <sheetData>
    <row r="1" spans="1:11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K1" t="s">
        <v>92</v>
      </c>
    </row>
    <row r="2" spans="1:11" x14ac:dyDescent="0.3">
      <c r="A2" s="8">
        <v>45537</v>
      </c>
      <c r="B2" s="9">
        <f>MONTH(Tabela2[[#This Row],[Data]])</f>
        <v>9</v>
      </c>
      <c r="C2" t="s">
        <v>9</v>
      </c>
      <c r="D2" t="s">
        <v>17</v>
      </c>
      <c r="E2" t="s">
        <v>54</v>
      </c>
      <c r="F2" s="7">
        <v>50</v>
      </c>
      <c r="G2" t="s">
        <v>48</v>
      </c>
      <c r="H2" t="s">
        <v>49</v>
      </c>
    </row>
    <row r="3" spans="1:11" x14ac:dyDescent="0.3">
      <c r="A3" s="8">
        <v>45537</v>
      </c>
      <c r="B3" s="9">
        <f>MONTH(Tabela2[[#This Row],[Data]])</f>
        <v>9</v>
      </c>
      <c r="C3" t="s">
        <v>8</v>
      </c>
      <c r="D3" t="s">
        <v>10</v>
      </c>
      <c r="E3" t="s">
        <v>55</v>
      </c>
      <c r="F3" s="7">
        <v>200</v>
      </c>
      <c r="G3" t="s">
        <v>39</v>
      </c>
      <c r="H3" t="s">
        <v>51</v>
      </c>
    </row>
    <row r="4" spans="1:11" x14ac:dyDescent="0.3">
      <c r="A4" s="8">
        <v>45544</v>
      </c>
      <c r="B4" s="9">
        <f>MONTH(Tabela2[[#This Row],[Data]])</f>
        <v>9</v>
      </c>
      <c r="C4" t="s">
        <v>9</v>
      </c>
      <c r="D4" t="s">
        <v>11</v>
      </c>
      <c r="E4" t="s">
        <v>56</v>
      </c>
      <c r="F4" s="7">
        <v>90</v>
      </c>
      <c r="G4" t="s">
        <v>42</v>
      </c>
      <c r="H4" t="s">
        <v>49</v>
      </c>
    </row>
    <row r="5" spans="1:11" x14ac:dyDescent="0.3">
      <c r="A5" s="8">
        <v>45544</v>
      </c>
      <c r="B5" s="9">
        <f>MONTH(Tabela2[[#This Row],[Data]])</f>
        <v>9</v>
      </c>
      <c r="C5" t="s">
        <v>9</v>
      </c>
      <c r="D5" t="s">
        <v>27</v>
      </c>
      <c r="E5" t="s">
        <v>57</v>
      </c>
      <c r="F5" s="7">
        <v>61.77</v>
      </c>
      <c r="G5" t="s">
        <v>41</v>
      </c>
      <c r="H5" t="s">
        <v>49</v>
      </c>
    </row>
    <row r="6" spans="1:11" x14ac:dyDescent="0.3">
      <c r="A6" s="8">
        <v>45545</v>
      </c>
      <c r="B6" s="9">
        <f>MONTH(Tabela2[[#This Row],[Data]])</f>
        <v>9</v>
      </c>
      <c r="C6" t="s">
        <v>8</v>
      </c>
      <c r="D6" t="s">
        <v>12</v>
      </c>
      <c r="E6" t="s">
        <v>58</v>
      </c>
      <c r="F6" s="7">
        <v>5000</v>
      </c>
      <c r="G6" t="s">
        <v>45</v>
      </c>
      <c r="H6" t="s">
        <v>51</v>
      </c>
    </row>
    <row r="7" spans="1:11" x14ac:dyDescent="0.3">
      <c r="A7" s="8">
        <v>45545</v>
      </c>
      <c r="B7" s="9">
        <f>MONTH(Tabela2[[#This Row],[Data]])</f>
        <v>9</v>
      </c>
      <c r="C7" t="s">
        <v>9</v>
      </c>
      <c r="D7" t="s">
        <v>32</v>
      </c>
      <c r="E7" t="s">
        <v>60</v>
      </c>
      <c r="F7" s="7">
        <v>100</v>
      </c>
      <c r="G7" t="s">
        <v>38</v>
      </c>
      <c r="H7" t="s">
        <v>49</v>
      </c>
    </row>
    <row r="8" spans="1:11" x14ac:dyDescent="0.3">
      <c r="A8" s="8">
        <v>45545</v>
      </c>
      <c r="B8" s="9">
        <f>MONTH(Tabela2[[#This Row],[Data]])</f>
        <v>9</v>
      </c>
      <c r="C8" t="s">
        <v>9</v>
      </c>
      <c r="D8" t="s">
        <v>24</v>
      </c>
      <c r="E8" t="s">
        <v>61</v>
      </c>
      <c r="F8" s="7">
        <v>950</v>
      </c>
      <c r="G8" t="s">
        <v>38</v>
      </c>
      <c r="H8" t="s">
        <v>49</v>
      </c>
    </row>
    <row r="9" spans="1:11" x14ac:dyDescent="0.3">
      <c r="A9" s="8">
        <v>45545</v>
      </c>
      <c r="B9" s="9">
        <f>MONTH(Tabela2[[#This Row],[Data]])</f>
        <v>9</v>
      </c>
      <c r="C9" t="s">
        <v>9</v>
      </c>
      <c r="D9" t="s">
        <v>32</v>
      </c>
      <c r="E9" t="s">
        <v>62</v>
      </c>
      <c r="F9" s="7">
        <v>60</v>
      </c>
      <c r="G9" t="s">
        <v>38</v>
      </c>
      <c r="H9" t="s">
        <v>49</v>
      </c>
    </row>
    <row r="10" spans="1:11" x14ac:dyDescent="0.3">
      <c r="A10" s="8">
        <v>45545</v>
      </c>
      <c r="B10" s="9">
        <f>MONTH(Tabela2[[#This Row],[Data]])</f>
        <v>9</v>
      </c>
      <c r="C10" t="s">
        <v>9</v>
      </c>
      <c r="D10" t="s">
        <v>32</v>
      </c>
      <c r="E10" t="s">
        <v>63</v>
      </c>
      <c r="F10" s="7">
        <v>250</v>
      </c>
      <c r="G10" t="s">
        <v>38</v>
      </c>
      <c r="H10" t="s">
        <v>49</v>
      </c>
    </row>
    <row r="11" spans="1:11" x14ac:dyDescent="0.3">
      <c r="A11" s="8">
        <v>45545</v>
      </c>
      <c r="B11" s="9">
        <f>MONTH(Tabela2[[#This Row],[Data]])</f>
        <v>9</v>
      </c>
      <c r="C11" t="s">
        <v>9</v>
      </c>
      <c r="D11" t="s">
        <v>21</v>
      </c>
      <c r="E11" t="s">
        <v>41</v>
      </c>
      <c r="F11" s="7">
        <v>750</v>
      </c>
      <c r="G11" t="s">
        <v>38</v>
      </c>
      <c r="H11" t="s">
        <v>49</v>
      </c>
    </row>
    <row r="12" spans="1:11" x14ac:dyDescent="0.3">
      <c r="A12" s="8">
        <v>45545</v>
      </c>
      <c r="B12" s="9">
        <f>MONTH(Tabela2[[#This Row],[Data]])</f>
        <v>9</v>
      </c>
      <c r="C12" t="s">
        <v>9</v>
      </c>
      <c r="D12" t="s">
        <v>22</v>
      </c>
      <c r="E12" t="s">
        <v>64</v>
      </c>
      <c r="F12" s="7">
        <v>180</v>
      </c>
      <c r="G12" t="s">
        <v>39</v>
      </c>
      <c r="H12" t="s">
        <v>49</v>
      </c>
    </row>
    <row r="13" spans="1:11" x14ac:dyDescent="0.3">
      <c r="A13" s="8">
        <v>45545</v>
      </c>
      <c r="B13" s="9">
        <f>MONTH(Tabela2[[#This Row],[Data]])</f>
        <v>9</v>
      </c>
      <c r="C13" t="s">
        <v>9</v>
      </c>
      <c r="D13" t="s">
        <v>21</v>
      </c>
      <c r="E13" t="s">
        <v>65</v>
      </c>
      <c r="F13" s="7">
        <v>200</v>
      </c>
      <c r="G13" t="s">
        <v>46</v>
      </c>
      <c r="H13" t="s">
        <v>49</v>
      </c>
    </row>
    <row r="14" spans="1:11" x14ac:dyDescent="0.3">
      <c r="A14" s="8">
        <v>45545</v>
      </c>
      <c r="B14" s="9">
        <f>MONTH(Tabela2[[#This Row],[Data]])</f>
        <v>9</v>
      </c>
      <c r="C14" t="s">
        <v>9</v>
      </c>
      <c r="D14" t="s">
        <v>21</v>
      </c>
      <c r="E14" t="s">
        <v>66</v>
      </c>
      <c r="F14" s="7">
        <v>90</v>
      </c>
      <c r="G14" t="s">
        <v>46</v>
      </c>
      <c r="H14" t="s">
        <v>49</v>
      </c>
    </row>
    <row r="15" spans="1:11" x14ac:dyDescent="0.3">
      <c r="A15" s="8">
        <v>45545</v>
      </c>
      <c r="B15" s="9">
        <f>MONTH(Tabela2[[#This Row],[Data]])</f>
        <v>9</v>
      </c>
      <c r="C15" t="s">
        <v>9</v>
      </c>
      <c r="D15" t="s">
        <v>21</v>
      </c>
      <c r="E15" t="s">
        <v>67</v>
      </c>
      <c r="F15" s="7">
        <v>100</v>
      </c>
      <c r="G15" t="s">
        <v>41</v>
      </c>
      <c r="H15" t="s">
        <v>49</v>
      </c>
    </row>
    <row r="16" spans="1:11" x14ac:dyDescent="0.3">
      <c r="A16" s="8">
        <v>45545</v>
      </c>
      <c r="B16" s="9">
        <f>MONTH(Tabela2[[#This Row],[Data]])</f>
        <v>9</v>
      </c>
      <c r="C16" t="s">
        <v>9</v>
      </c>
      <c r="D16" t="s">
        <v>21</v>
      </c>
      <c r="E16" t="s">
        <v>68</v>
      </c>
      <c r="F16" s="7">
        <v>60</v>
      </c>
      <c r="G16" t="s">
        <v>41</v>
      </c>
      <c r="H16" t="s">
        <v>49</v>
      </c>
    </row>
    <row r="17" spans="1:8" x14ac:dyDescent="0.3">
      <c r="A17" s="8">
        <v>45546</v>
      </c>
      <c r="B17" s="9">
        <f>MONTH(Tabela2[[#This Row],[Data]])</f>
        <v>9</v>
      </c>
      <c r="C17" t="s">
        <v>9</v>
      </c>
      <c r="D17" t="s">
        <v>21</v>
      </c>
      <c r="E17" t="s">
        <v>93</v>
      </c>
      <c r="F17" s="7">
        <v>140</v>
      </c>
      <c r="G17" t="s">
        <v>42</v>
      </c>
      <c r="H17" t="s">
        <v>49</v>
      </c>
    </row>
    <row r="18" spans="1:8" x14ac:dyDescent="0.3">
      <c r="A18" s="8">
        <v>45546</v>
      </c>
      <c r="B18" s="9">
        <f>MONTH(Tabela2[[#This Row],[Data]])</f>
        <v>9</v>
      </c>
      <c r="C18" t="s">
        <v>9</v>
      </c>
      <c r="D18" t="s">
        <v>35</v>
      </c>
      <c r="E18" t="s">
        <v>69</v>
      </c>
      <c r="F18" s="7">
        <v>3500</v>
      </c>
      <c r="G18" t="s">
        <v>41</v>
      </c>
      <c r="H18" t="s">
        <v>50</v>
      </c>
    </row>
    <row r="19" spans="1:8" x14ac:dyDescent="0.3">
      <c r="A19" s="8">
        <v>45550</v>
      </c>
      <c r="B19" s="9">
        <f>MONTH(Tabela2[[#This Row],[Data]])</f>
        <v>9</v>
      </c>
      <c r="C19" t="s">
        <v>9</v>
      </c>
      <c r="D19" t="s">
        <v>26</v>
      </c>
      <c r="E19" t="s">
        <v>70</v>
      </c>
      <c r="F19" s="7">
        <v>30</v>
      </c>
      <c r="G19" t="s">
        <v>41</v>
      </c>
      <c r="H19" t="s">
        <v>49</v>
      </c>
    </row>
    <row r="20" spans="1:8" x14ac:dyDescent="0.3">
      <c r="A20" s="8">
        <v>45550</v>
      </c>
      <c r="B20" s="9">
        <f>MONTH(Tabela2[[#This Row],[Data]])</f>
        <v>9</v>
      </c>
      <c r="C20" t="s">
        <v>9</v>
      </c>
      <c r="D20" t="s">
        <v>11</v>
      </c>
      <c r="E20" t="s">
        <v>71</v>
      </c>
      <c r="F20" s="7">
        <v>80</v>
      </c>
      <c r="G20" t="s">
        <v>41</v>
      </c>
      <c r="H20" t="s">
        <v>49</v>
      </c>
    </row>
    <row r="21" spans="1:8" x14ac:dyDescent="0.3">
      <c r="A21" s="8">
        <v>45550</v>
      </c>
      <c r="B21" s="9">
        <f>MONTH(Tabela2[[#This Row],[Data]])</f>
        <v>9</v>
      </c>
      <c r="C21" t="s">
        <v>9</v>
      </c>
      <c r="D21" t="s">
        <v>28</v>
      </c>
      <c r="E21" t="s">
        <v>72</v>
      </c>
      <c r="F21" s="7">
        <v>90</v>
      </c>
      <c r="G21" t="s">
        <v>39</v>
      </c>
      <c r="H21" t="s">
        <v>49</v>
      </c>
    </row>
    <row r="22" spans="1:8" x14ac:dyDescent="0.3">
      <c r="A22" s="8">
        <v>45554</v>
      </c>
      <c r="B22" s="9">
        <f>MONTH(Tabela2[[#This Row],[Data]])</f>
        <v>9</v>
      </c>
      <c r="C22" t="s">
        <v>9</v>
      </c>
      <c r="D22" t="s">
        <v>29</v>
      </c>
      <c r="E22" t="s">
        <v>73</v>
      </c>
      <c r="F22" s="7">
        <v>150</v>
      </c>
      <c r="G22" t="s">
        <v>41</v>
      </c>
      <c r="H22" t="s">
        <v>50</v>
      </c>
    </row>
    <row r="23" spans="1:8" x14ac:dyDescent="0.3">
      <c r="A23" s="8">
        <v>45555</v>
      </c>
      <c r="B23" s="9">
        <f>MONTH(Tabela2[[#This Row],[Data]])</f>
        <v>9</v>
      </c>
      <c r="C23" t="s">
        <v>8</v>
      </c>
      <c r="D23" t="s">
        <v>14</v>
      </c>
      <c r="E23" t="s">
        <v>98</v>
      </c>
      <c r="F23" s="7">
        <f>350</f>
        <v>350</v>
      </c>
      <c r="G23" t="s">
        <v>45</v>
      </c>
      <c r="H23" t="s">
        <v>49</v>
      </c>
    </row>
    <row r="24" spans="1:8" x14ac:dyDescent="0.3">
      <c r="A24" s="8">
        <v>45556</v>
      </c>
      <c r="B24" s="9">
        <f>MONTH(Tabela2[[#This Row],[Data]])</f>
        <v>9</v>
      </c>
      <c r="C24" t="s">
        <v>9</v>
      </c>
      <c r="D24" t="s">
        <v>15</v>
      </c>
      <c r="E24" t="s">
        <v>74</v>
      </c>
      <c r="F24" s="7">
        <v>60</v>
      </c>
      <c r="G24" t="s">
        <v>39</v>
      </c>
      <c r="H24" t="s">
        <v>49</v>
      </c>
    </row>
    <row r="25" spans="1:8" x14ac:dyDescent="0.3">
      <c r="A25" s="8">
        <v>45559</v>
      </c>
      <c r="B25" s="9">
        <f>MONTH(Tabela2[[#This Row],[Data]])</f>
        <v>9</v>
      </c>
      <c r="C25" t="s">
        <v>9</v>
      </c>
      <c r="D25" t="s">
        <v>34</v>
      </c>
      <c r="E25" t="s">
        <v>75</v>
      </c>
      <c r="F25" s="7">
        <v>15</v>
      </c>
      <c r="G25" t="s">
        <v>39</v>
      </c>
      <c r="H25" t="s">
        <v>49</v>
      </c>
    </row>
    <row r="26" spans="1:8" x14ac:dyDescent="0.3">
      <c r="A26" s="8">
        <v>45560</v>
      </c>
      <c r="B26" s="9">
        <f>MONTH(Tabela2[[#This Row],[Data]])</f>
        <v>9</v>
      </c>
      <c r="C26" t="s">
        <v>9</v>
      </c>
      <c r="D26" t="s">
        <v>36</v>
      </c>
      <c r="E26" t="s">
        <v>76</v>
      </c>
      <c r="F26" s="7">
        <v>200</v>
      </c>
      <c r="G26" t="s">
        <v>41</v>
      </c>
      <c r="H26" t="s">
        <v>50</v>
      </c>
    </row>
    <row r="27" spans="1:8" x14ac:dyDescent="0.3">
      <c r="A27" s="8">
        <v>45565</v>
      </c>
      <c r="B27" s="9">
        <f>MONTH(Tabela2[[#This Row],[Data]])</f>
        <v>9</v>
      </c>
      <c r="C27" t="s">
        <v>9</v>
      </c>
      <c r="D27" t="s">
        <v>25</v>
      </c>
      <c r="E27" t="s">
        <v>77</v>
      </c>
      <c r="F27" s="7">
        <v>900</v>
      </c>
      <c r="G27" t="s">
        <v>45</v>
      </c>
      <c r="H27" t="s">
        <v>52</v>
      </c>
    </row>
    <row r="28" spans="1:8" x14ac:dyDescent="0.3">
      <c r="A28" s="8">
        <v>45567</v>
      </c>
      <c r="B28" s="9">
        <f>MONTH(Tabela2[[#This Row],[Data]])</f>
        <v>10</v>
      </c>
      <c r="C28" t="s">
        <v>9</v>
      </c>
      <c r="D28" t="s">
        <v>17</v>
      </c>
      <c r="E28" t="s">
        <v>54</v>
      </c>
      <c r="F28" s="7">
        <v>50</v>
      </c>
      <c r="G28" t="s">
        <v>48</v>
      </c>
      <c r="H28" t="s">
        <v>49</v>
      </c>
    </row>
    <row r="29" spans="1:8" x14ac:dyDescent="0.3">
      <c r="A29" s="8">
        <v>45572</v>
      </c>
      <c r="B29" s="9">
        <f>MONTH(Tabela2[[#This Row],[Data]])</f>
        <v>10</v>
      </c>
      <c r="C29" t="s">
        <v>9</v>
      </c>
      <c r="D29" t="s">
        <v>31</v>
      </c>
      <c r="E29" t="s">
        <v>78</v>
      </c>
      <c r="F29" s="7">
        <v>250</v>
      </c>
      <c r="G29" t="s">
        <v>39</v>
      </c>
      <c r="H29" t="s">
        <v>49</v>
      </c>
    </row>
    <row r="30" spans="1:8" x14ac:dyDescent="0.3">
      <c r="A30" s="8">
        <v>45575</v>
      </c>
      <c r="B30" s="9">
        <f>MONTH(Tabela2[[#This Row],[Data]])</f>
        <v>10</v>
      </c>
      <c r="C30" t="s">
        <v>8</v>
      </c>
      <c r="D30" t="s">
        <v>12</v>
      </c>
      <c r="E30" t="s">
        <v>58</v>
      </c>
      <c r="F30" s="7">
        <v>5000</v>
      </c>
      <c r="G30" t="s">
        <v>45</v>
      </c>
      <c r="H30" t="s">
        <v>51</v>
      </c>
    </row>
    <row r="31" spans="1:8" x14ac:dyDescent="0.3">
      <c r="A31" s="8">
        <v>45575</v>
      </c>
      <c r="B31" s="9">
        <f>MONTH(Tabela2[[#This Row],[Data]])</f>
        <v>10</v>
      </c>
      <c r="C31" t="s">
        <v>9</v>
      </c>
      <c r="D31" t="s">
        <v>32</v>
      </c>
      <c r="E31" t="s">
        <v>60</v>
      </c>
      <c r="F31" s="7">
        <v>100</v>
      </c>
      <c r="G31" t="s">
        <v>38</v>
      </c>
      <c r="H31" t="s">
        <v>49</v>
      </c>
    </row>
    <row r="32" spans="1:8" x14ac:dyDescent="0.3">
      <c r="A32" s="8">
        <v>45575</v>
      </c>
      <c r="B32" s="9">
        <f>MONTH(Tabela2[[#This Row],[Data]])</f>
        <v>10</v>
      </c>
      <c r="C32" t="s">
        <v>9</v>
      </c>
      <c r="D32" t="s">
        <v>24</v>
      </c>
      <c r="E32" t="s">
        <v>61</v>
      </c>
      <c r="F32" s="7">
        <v>950</v>
      </c>
      <c r="G32" t="s">
        <v>38</v>
      </c>
      <c r="H32" t="s">
        <v>49</v>
      </c>
    </row>
    <row r="33" spans="1:8" x14ac:dyDescent="0.3">
      <c r="A33" s="8">
        <v>45575</v>
      </c>
      <c r="B33" s="9">
        <f>MONTH(Tabela2[[#This Row],[Data]])</f>
        <v>10</v>
      </c>
      <c r="C33" t="s">
        <v>9</v>
      </c>
      <c r="D33" t="s">
        <v>32</v>
      </c>
      <c r="E33" t="s">
        <v>62</v>
      </c>
      <c r="F33" s="7">
        <v>60</v>
      </c>
      <c r="G33" t="s">
        <v>38</v>
      </c>
      <c r="H33" t="s">
        <v>49</v>
      </c>
    </row>
    <row r="34" spans="1:8" x14ac:dyDescent="0.3">
      <c r="A34" s="8">
        <v>45575</v>
      </c>
      <c r="B34" s="9">
        <f>MONTH(Tabela2[[#This Row],[Data]])</f>
        <v>10</v>
      </c>
      <c r="C34" t="s">
        <v>9</v>
      </c>
      <c r="D34" t="s">
        <v>32</v>
      </c>
      <c r="E34" t="s">
        <v>63</v>
      </c>
      <c r="F34" s="7">
        <v>250</v>
      </c>
      <c r="G34" t="s">
        <v>38</v>
      </c>
      <c r="H34" t="s">
        <v>49</v>
      </c>
    </row>
    <row r="35" spans="1:8" x14ac:dyDescent="0.3">
      <c r="A35" s="8">
        <v>45575</v>
      </c>
      <c r="B35" s="9">
        <f>MONTH(Tabela2[[#This Row],[Data]])</f>
        <v>10</v>
      </c>
      <c r="C35" t="s">
        <v>9</v>
      </c>
      <c r="D35" t="s">
        <v>21</v>
      </c>
      <c r="E35" t="s">
        <v>41</v>
      </c>
      <c r="F35" s="7">
        <v>1050</v>
      </c>
      <c r="G35" t="s">
        <v>38</v>
      </c>
      <c r="H35" t="s">
        <v>49</v>
      </c>
    </row>
    <row r="36" spans="1:8" x14ac:dyDescent="0.3">
      <c r="A36" s="8">
        <v>45575</v>
      </c>
      <c r="B36" s="9">
        <f>MONTH(Tabela2[[#This Row],[Data]])</f>
        <v>10</v>
      </c>
      <c r="C36" t="s">
        <v>9</v>
      </c>
      <c r="D36" t="s">
        <v>22</v>
      </c>
      <c r="E36" t="s">
        <v>64</v>
      </c>
      <c r="F36" s="7">
        <v>180</v>
      </c>
      <c r="G36" t="s">
        <v>39</v>
      </c>
      <c r="H36" t="s">
        <v>49</v>
      </c>
    </row>
    <row r="37" spans="1:8" x14ac:dyDescent="0.3">
      <c r="A37" s="8">
        <v>45575</v>
      </c>
      <c r="B37" s="9">
        <f>MONTH(Tabela2[[#This Row],[Data]])</f>
        <v>10</v>
      </c>
      <c r="C37" t="s">
        <v>9</v>
      </c>
      <c r="D37" t="s">
        <v>21</v>
      </c>
      <c r="E37" t="s">
        <v>65</v>
      </c>
      <c r="F37" s="7">
        <v>215</v>
      </c>
      <c r="G37" t="s">
        <v>46</v>
      </c>
      <c r="H37" t="s">
        <v>49</v>
      </c>
    </row>
    <row r="38" spans="1:8" x14ac:dyDescent="0.3">
      <c r="A38" s="8">
        <v>45575</v>
      </c>
      <c r="B38" s="9">
        <f>MONTH(Tabela2[[#This Row],[Data]])</f>
        <v>10</v>
      </c>
      <c r="C38" t="s">
        <v>9</v>
      </c>
      <c r="D38" t="s">
        <v>21</v>
      </c>
      <c r="E38" t="s">
        <v>66</v>
      </c>
      <c r="F38" s="7">
        <v>105</v>
      </c>
      <c r="G38" t="s">
        <v>46</v>
      </c>
      <c r="H38" t="s">
        <v>49</v>
      </c>
    </row>
    <row r="39" spans="1:8" x14ac:dyDescent="0.3">
      <c r="A39" s="8">
        <v>45575</v>
      </c>
      <c r="B39" s="9">
        <f>MONTH(Tabela2[[#This Row],[Data]])</f>
        <v>10</v>
      </c>
      <c r="C39" t="s">
        <v>9</v>
      </c>
      <c r="D39" t="s">
        <v>21</v>
      </c>
      <c r="E39" t="s">
        <v>67</v>
      </c>
      <c r="F39" s="7">
        <v>100</v>
      </c>
      <c r="G39" t="s">
        <v>41</v>
      </c>
      <c r="H39" t="s">
        <v>49</v>
      </c>
    </row>
    <row r="40" spans="1:8" x14ac:dyDescent="0.3">
      <c r="A40" s="8">
        <v>45575</v>
      </c>
      <c r="B40" s="9">
        <f>MONTH(Tabela2[[#This Row],[Data]])</f>
        <v>10</v>
      </c>
      <c r="C40" t="s">
        <v>9</v>
      </c>
      <c r="D40" t="s">
        <v>21</v>
      </c>
      <c r="E40" t="s">
        <v>68</v>
      </c>
      <c r="F40" s="7">
        <v>60</v>
      </c>
      <c r="G40" t="s">
        <v>41</v>
      </c>
      <c r="H40" t="s">
        <v>49</v>
      </c>
    </row>
    <row r="41" spans="1:8" x14ac:dyDescent="0.3">
      <c r="A41" s="8">
        <v>45577</v>
      </c>
      <c r="B41" s="9">
        <f>MONTH(Tabela2[[#This Row],[Data]])</f>
        <v>10</v>
      </c>
      <c r="C41" t="s">
        <v>9</v>
      </c>
      <c r="D41" t="s">
        <v>20</v>
      </c>
      <c r="E41" t="s">
        <v>79</v>
      </c>
      <c r="F41" s="7">
        <v>250</v>
      </c>
      <c r="G41" t="s">
        <v>45</v>
      </c>
      <c r="H41" t="s">
        <v>49</v>
      </c>
    </row>
    <row r="42" spans="1:8" x14ac:dyDescent="0.3">
      <c r="A42" s="8">
        <v>45579</v>
      </c>
      <c r="B42" s="9">
        <f>MONTH(Tabela2[[#This Row],[Data]])</f>
        <v>10</v>
      </c>
      <c r="C42" t="s">
        <v>9</v>
      </c>
      <c r="D42" t="s">
        <v>21</v>
      </c>
      <c r="E42" t="s">
        <v>93</v>
      </c>
      <c r="F42" s="7">
        <v>130</v>
      </c>
      <c r="G42" t="s">
        <v>41</v>
      </c>
      <c r="H42" t="s">
        <v>49</v>
      </c>
    </row>
    <row r="43" spans="1:8" x14ac:dyDescent="0.3">
      <c r="A43" s="8">
        <v>45579</v>
      </c>
      <c r="B43" s="9">
        <f>MONTH(Tabela2[[#This Row],[Data]])</f>
        <v>10</v>
      </c>
      <c r="C43" t="s">
        <v>9</v>
      </c>
      <c r="D43" t="s">
        <v>11</v>
      </c>
      <c r="E43" t="s">
        <v>80</v>
      </c>
      <c r="F43" s="7">
        <v>50</v>
      </c>
      <c r="G43" t="s">
        <v>41</v>
      </c>
      <c r="H43" t="s">
        <v>49</v>
      </c>
    </row>
    <row r="44" spans="1:8" x14ac:dyDescent="0.3">
      <c r="A44" s="8">
        <v>45579</v>
      </c>
      <c r="B44" s="9">
        <f>MONTH(Tabela2[[#This Row],[Data]])</f>
        <v>10</v>
      </c>
      <c r="C44" t="s">
        <v>9</v>
      </c>
      <c r="D44" t="s">
        <v>28</v>
      </c>
      <c r="E44" t="s">
        <v>72</v>
      </c>
      <c r="F44" s="7">
        <v>90</v>
      </c>
      <c r="G44" t="s">
        <v>39</v>
      </c>
      <c r="H44" t="s">
        <v>49</v>
      </c>
    </row>
    <row r="45" spans="1:8" x14ac:dyDescent="0.3">
      <c r="A45" s="8">
        <v>45583</v>
      </c>
      <c r="B45" s="9">
        <f>MONTH(Tabela2[[#This Row],[Data]])</f>
        <v>10</v>
      </c>
      <c r="C45" t="s">
        <v>9</v>
      </c>
      <c r="D45" t="s">
        <v>23</v>
      </c>
      <c r="E45" t="s">
        <v>81</v>
      </c>
      <c r="F45" s="7">
        <v>180</v>
      </c>
      <c r="G45" t="s">
        <v>41</v>
      </c>
      <c r="H45" t="s">
        <v>50</v>
      </c>
    </row>
    <row r="46" spans="1:8" x14ac:dyDescent="0.3">
      <c r="A46" s="8">
        <v>45587</v>
      </c>
      <c r="B46" s="9">
        <f>MONTH(Tabela2[[#This Row],[Data]])</f>
        <v>10</v>
      </c>
      <c r="C46" t="s">
        <v>9</v>
      </c>
      <c r="D46" t="s">
        <v>37</v>
      </c>
      <c r="E46" t="s">
        <v>82</v>
      </c>
      <c r="F46" s="7">
        <v>1500</v>
      </c>
      <c r="G46" t="s">
        <v>41</v>
      </c>
      <c r="H46" t="s">
        <v>50</v>
      </c>
    </row>
    <row r="47" spans="1:8" x14ac:dyDescent="0.3">
      <c r="A47" s="8">
        <v>45589</v>
      </c>
      <c r="B47" s="9">
        <f>MONTH(Tabela2[[#This Row],[Data]])</f>
        <v>10</v>
      </c>
      <c r="C47" t="s">
        <v>9</v>
      </c>
      <c r="D47" t="s">
        <v>15</v>
      </c>
      <c r="E47" t="s">
        <v>83</v>
      </c>
      <c r="F47" s="7">
        <v>250</v>
      </c>
      <c r="G47" t="s">
        <v>39</v>
      </c>
      <c r="H47" t="s">
        <v>49</v>
      </c>
    </row>
    <row r="48" spans="1:8" x14ac:dyDescent="0.3">
      <c r="A48" s="8">
        <v>45589</v>
      </c>
      <c r="B48" s="9">
        <f>MONTH(Tabela2[[#This Row],[Data]])</f>
        <v>10</v>
      </c>
      <c r="C48" t="s">
        <v>8</v>
      </c>
      <c r="D48" t="s">
        <v>10</v>
      </c>
      <c r="E48" t="s">
        <v>84</v>
      </c>
      <c r="F48" s="7">
        <v>200</v>
      </c>
      <c r="G48" t="s">
        <v>39</v>
      </c>
      <c r="H48" t="s">
        <v>51</v>
      </c>
    </row>
    <row r="49" spans="1:8" x14ac:dyDescent="0.3">
      <c r="A49" s="8">
        <v>45592</v>
      </c>
      <c r="B49" s="9">
        <f>MONTH(Tabela2[[#This Row],[Data]])</f>
        <v>10</v>
      </c>
      <c r="C49" t="s">
        <v>9</v>
      </c>
      <c r="D49" t="s">
        <v>26</v>
      </c>
      <c r="E49" t="s">
        <v>85</v>
      </c>
      <c r="F49" s="7">
        <v>150</v>
      </c>
      <c r="G49" t="s">
        <v>41</v>
      </c>
      <c r="H49" t="s">
        <v>49</v>
      </c>
    </row>
    <row r="50" spans="1:8" x14ac:dyDescent="0.3">
      <c r="A50" s="8">
        <v>45595</v>
      </c>
      <c r="B50" s="9">
        <f>MONTH(Tabela2[[#This Row],[Data]])</f>
        <v>10</v>
      </c>
      <c r="C50" t="s">
        <v>9</v>
      </c>
      <c r="D50" t="s">
        <v>25</v>
      </c>
      <c r="E50" t="s">
        <v>77</v>
      </c>
      <c r="F50" s="7">
        <v>900</v>
      </c>
      <c r="G50" t="s">
        <v>45</v>
      </c>
      <c r="H50" t="s">
        <v>52</v>
      </c>
    </row>
    <row r="51" spans="1:8" x14ac:dyDescent="0.3">
      <c r="A51" s="8">
        <v>45600</v>
      </c>
      <c r="B51" s="9">
        <f>MONTH(Tabela2[[#This Row],[Data]])</f>
        <v>11</v>
      </c>
      <c r="C51" t="s">
        <v>9</v>
      </c>
      <c r="D51" t="s">
        <v>17</v>
      </c>
      <c r="E51" t="s">
        <v>54</v>
      </c>
      <c r="F51" s="7">
        <v>50</v>
      </c>
      <c r="G51" t="s">
        <v>48</v>
      </c>
      <c r="H51" t="s">
        <v>49</v>
      </c>
    </row>
    <row r="52" spans="1:8" x14ac:dyDescent="0.3">
      <c r="A52" s="8">
        <v>45604</v>
      </c>
      <c r="B52" s="9">
        <f>MONTH(Tabela2[[#This Row],[Data]])</f>
        <v>11</v>
      </c>
      <c r="C52" t="s">
        <v>9</v>
      </c>
      <c r="D52" t="s">
        <v>18</v>
      </c>
      <c r="E52" t="s">
        <v>86</v>
      </c>
      <c r="F52" s="7">
        <v>60</v>
      </c>
      <c r="G52" t="s">
        <v>42</v>
      </c>
      <c r="H52" t="s">
        <v>49</v>
      </c>
    </row>
    <row r="53" spans="1:8" x14ac:dyDescent="0.3">
      <c r="A53" s="8">
        <v>45607</v>
      </c>
      <c r="B53" s="9">
        <f>MONTH(Tabela2[[#This Row],[Data]])</f>
        <v>11</v>
      </c>
      <c r="C53" t="s">
        <v>8</v>
      </c>
      <c r="D53" t="s">
        <v>12</v>
      </c>
      <c r="E53" t="s">
        <v>58</v>
      </c>
      <c r="F53" s="7">
        <v>5000</v>
      </c>
      <c r="G53" t="s">
        <v>45</v>
      </c>
      <c r="H53" t="s">
        <v>51</v>
      </c>
    </row>
    <row r="54" spans="1:8" x14ac:dyDescent="0.3">
      <c r="A54" s="8">
        <v>45607</v>
      </c>
      <c r="B54" s="9">
        <f>MONTH(Tabela2[[#This Row],[Data]])</f>
        <v>11</v>
      </c>
      <c r="C54" t="s">
        <v>8</v>
      </c>
      <c r="D54" t="s">
        <v>10</v>
      </c>
      <c r="E54" t="s">
        <v>87</v>
      </c>
      <c r="F54" s="7">
        <v>2500</v>
      </c>
      <c r="G54" t="s">
        <v>45</v>
      </c>
      <c r="H54" t="s">
        <v>51</v>
      </c>
    </row>
    <row r="55" spans="1:8" x14ac:dyDescent="0.3">
      <c r="A55" s="8">
        <v>45607</v>
      </c>
      <c r="B55" s="9">
        <f>MONTH(Tabela2[[#This Row],[Data]])</f>
        <v>11</v>
      </c>
      <c r="C55" t="s">
        <v>9</v>
      </c>
      <c r="D55" t="s">
        <v>32</v>
      </c>
      <c r="E55" t="s">
        <v>60</v>
      </c>
      <c r="F55" s="7">
        <v>100</v>
      </c>
      <c r="G55" t="s">
        <v>38</v>
      </c>
      <c r="H55" t="s">
        <v>49</v>
      </c>
    </row>
    <row r="56" spans="1:8" x14ac:dyDescent="0.3">
      <c r="A56" s="8">
        <v>45607</v>
      </c>
      <c r="B56" s="9">
        <f>MONTH(Tabela2[[#This Row],[Data]])</f>
        <v>11</v>
      </c>
      <c r="C56" t="s">
        <v>9</v>
      </c>
      <c r="D56" t="s">
        <v>24</v>
      </c>
      <c r="E56" t="s">
        <v>61</v>
      </c>
      <c r="F56" s="7">
        <v>950</v>
      </c>
      <c r="G56" t="s">
        <v>38</v>
      </c>
      <c r="H56" t="s">
        <v>49</v>
      </c>
    </row>
    <row r="57" spans="1:8" x14ac:dyDescent="0.3">
      <c r="A57" s="8">
        <v>45607</v>
      </c>
      <c r="B57" s="9">
        <f>MONTH(Tabela2[[#This Row],[Data]])</f>
        <v>11</v>
      </c>
      <c r="C57" t="s">
        <v>9</v>
      </c>
      <c r="D57" t="s">
        <v>32</v>
      </c>
      <c r="E57" t="s">
        <v>62</v>
      </c>
      <c r="F57" s="7">
        <v>60</v>
      </c>
      <c r="G57" t="s">
        <v>38</v>
      </c>
      <c r="H57" t="s">
        <v>49</v>
      </c>
    </row>
    <row r="58" spans="1:8" x14ac:dyDescent="0.3">
      <c r="A58" s="8">
        <v>45607</v>
      </c>
      <c r="B58" s="9">
        <f>MONTH(Tabela2[[#This Row],[Data]])</f>
        <v>11</v>
      </c>
      <c r="C58" t="s">
        <v>9</v>
      </c>
      <c r="D58" t="s">
        <v>32</v>
      </c>
      <c r="E58" t="s">
        <v>63</v>
      </c>
      <c r="F58" s="7">
        <v>250</v>
      </c>
      <c r="G58" t="s">
        <v>38</v>
      </c>
      <c r="H58" t="s">
        <v>49</v>
      </c>
    </row>
    <row r="59" spans="1:8" x14ac:dyDescent="0.3">
      <c r="A59" s="8">
        <v>45607</v>
      </c>
      <c r="B59" s="9">
        <f>MONTH(Tabela2[[#This Row],[Data]])</f>
        <v>11</v>
      </c>
      <c r="C59" t="s">
        <v>9</v>
      </c>
      <c r="D59" t="s">
        <v>21</v>
      </c>
      <c r="E59" t="s">
        <v>41</v>
      </c>
      <c r="F59" s="7">
        <v>1300</v>
      </c>
      <c r="G59" t="s">
        <v>38</v>
      </c>
      <c r="H59" t="s">
        <v>49</v>
      </c>
    </row>
    <row r="60" spans="1:8" x14ac:dyDescent="0.3">
      <c r="A60" s="8">
        <v>45607</v>
      </c>
      <c r="B60" s="9">
        <f>MONTH(Tabela2[[#This Row],[Data]])</f>
        <v>11</v>
      </c>
      <c r="C60" t="s">
        <v>9</v>
      </c>
      <c r="D60" t="s">
        <v>22</v>
      </c>
      <c r="E60" t="s">
        <v>64</v>
      </c>
      <c r="F60" s="7">
        <v>180</v>
      </c>
      <c r="G60" t="s">
        <v>39</v>
      </c>
      <c r="H60" t="s">
        <v>49</v>
      </c>
    </row>
    <row r="61" spans="1:8" x14ac:dyDescent="0.3">
      <c r="A61" s="8">
        <v>45607</v>
      </c>
      <c r="B61" s="9">
        <f>MONTH(Tabela2[[#This Row],[Data]])</f>
        <v>11</v>
      </c>
      <c r="C61" t="s">
        <v>9</v>
      </c>
      <c r="D61" t="s">
        <v>21</v>
      </c>
      <c r="E61" t="s">
        <v>65</v>
      </c>
      <c r="F61" s="7">
        <v>210</v>
      </c>
      <c r="G61" t="s">
        <v>46</v>
      </c>
      <c r="H61" t="s">
        <v>49</v>
      </c>
    </row>
    <row r="62" spans="1:8" x14ac:dyDescent="0.3">
      <c r="A62" s="8">
        <v>45607</v>
      </c>
      <c r="B62" s="9">
        <f>MONTH(Tabela2[[#This Row],[Data]])</f>
        <v>11</v>
      </c>
      <c r="C62" t="s">
        <v>9</v>
      </c>
      <c r="D62" t="s">
        <v>21</v>
      </c>
      <c r="E62" t="s">
        <v>66</v>
      </c>
      <c r="F62" s="7">
        <v>100</v>
      </c>
      <c r="G62" t="s">
        <v>46</v>
      </c>
      <c r="H62" t="s">
        <v>49</v>
      </c>
    </row>
    <row r="63" spans="1:8" x14ac:dyDescent="0.3">
      <c r="A63" s="8">
        <v>45607</v>
      </c>
      <c r="B63" s="9">
        <f>MONTH(Tabela2[[#This Row],[Data]])</f>
        <v>11</v>
      </c>
      <c r="C63" t="s">
        <v>9</v>
      </c>
      <c r="D63" t="s">
        <v>21</v>
      </c>
      <c r="E63" t="s">
        <v>67</v>
      </c>
      <c r="F63" s="7">
        <v>100</v>
      </c>
      <c r="G63" t="s">
        <v>41</v>
      </c>
      <c r="H63" t="s">
        <v>49</v>
      </c>
    </row>
    <row r="64" spans="1:8" x14ac:dyDescent="0.3">
      <c r="A64" s="8">
        <v>45607</v>
      </c>
      <c r="B64" s="9">
        <f>MONTH(Tabela2[[#This Row],[Data]])</f>
        <v>11</v>
      </c>
      <c r="C64" t="s">
        <v>9</v>
      </c>
      <c r="D64" t="s">
        <v>21</v>
      </c>
      <c r="E64" t="s">
        <v>68</v>
      </c>
      <c r="F64" s="7">
        <v>60</v>
      </c>
      <c r="G64" t="s">
        <v>41</v>
      </c>
      <c r="H64" t="s">
        <v>49</v>
      </c>
    </row>
    <row r="65" spans="1:8" x14ac:dyDescent="0.3">
      <c r="A65" s="8">
        <v>45607</v>
      </c>
      <c r="B65" s="9">
        <f>MONTH(Tabela2[[#This Row],[Data]])</f>
        <v>11</v>
      </c>
      <c r="C65" t="s">
        <v>9</v>
      </c>
      <c r="D65" t="s">
        <v>36</v>
      </c>
      <c r="E65" t="s">
        <v>88</v>
      </c>
      <c r="F65" s="7">
        <v>300</v>
      </c>
      <c r="G65" t="s">
        <v>39</v>
      </c>
      <c r="H65" t="s">
        <v>49</v>
      </c>
    </row>
    <row r="66" spans="1:8" x14ac:dyDescent="0.3">
      <c r="A66" s="8">
        <v>45607</v>
      </c>
      <c r="B66" s="9">
        <f>MONTH(Tabela2[[#This Row],[Data]])</f>
        <v>11</v>
      </c>
      <c r="C66" t="s">
        <v>9</v>
      </c>
      <c r="D66" t="s">
        <v>11</v>
      </c>
      <c r="E66" t="s">
        <v>71</v>
      </c>
      <c r="F66" s="7">
        <v>80</v>
      </c>
      <c r="G66" t="s">
        <v>41</v>
      </c>
      <c r="H66" t="s">
        <v>49</v>
      </c>
    </row>
    <row r="67" spans="1:8" x14ac:dyDescent="0.3">
      <c r="A67" s="8">
        <v>45610</v>
      </c>
      <c r="B67" s="9">
        <f>MONTH(Tabela2[[#This Row],[Data]])</f>
        <v>11</v>
      </c>
      <c r="C67" t="s">
        <v>9</v>
      </c>
      <c r="D67" t="s">
        <v>21</v>
      </c>
      <c r="E67" t="s">
        <v>93</v>
      </c>
      <c r="F67" s="7">
        <v>140</v>
      </c>
      <c r="G67" t="s">
        <v>42</v>
      </c>
      <c r="H67" t="s">
        <v>49</v>
      </c>
    </row>
    <row r="68" spans="1:8" x14ac:dyDescent="0.3">
      <c r="A68" s="8">
        <v>45610</v>
      </c>
      <c r="B68" s="9">
        <f>MONTH(Tabela2[[#This Row],[Data]])</f>
        <v>11</v>
      </c>
      <c r="C68" t="s">
        <v>9</v>
      </c>
      <c r="D68" t="s">
        <v>28</v>
      </c>
      <c r="E68" t="s">
        <v>72</v>
      </c>
      <c r="F68" s="7">
        <v>90</v>
      </c>
      <c r="G68" t="s">
        <v>39</v>
      </c>
      <c r="H68" t="s">
        <v>49</v>
      </c>
    </row>
    <row r="69" spans="1:8" x14ac:dyDescent="0.3">
      <c r="A69" s="8">
        <v>45616</v>
      </c>
      <c r="B69" s="9">
        <f>MONTH(Tabela2[[#This Row],[Data]])</f>
        <v>11</v>
      </c>
      <c r="C69" t="s">
        <v>9</v>
      </c>
      <c r="D69" t="s">
        <v>26</v>
      </c>
      <c r="E69" t="s">
        <v>70</v>
      </c>
      <c r="F69" s="7">
        <v>50</v>
      </c>
      <c r="G69" t="s">
        <v>41</v>
      </c>
      <c r="H69" t="s">
        <v>50</v>
      </c>
    </row>
    <row r="70" spans="1:8" x14ac:dyDescent="0.3">
      <c r="A70" s="8">
        <v>45616</v>
      </c>
      <c r="B70" s="9">
        <f>MONTH(Tabela2[[#This Row],[Data]])</f>
        <v>11</v>
      </c>
      <c r="C70" t="s">
        <v>9</v>
      </c>
      <c r="D70" t="s">
        <v>11</v>
      </c>
      <c r="E70" t="s">
        <v>89</v>
      </c>
      <c r="F70" s="7">
        <v>180</v>
      </c>
      <c r="G70" t="s">
        <v>41</v>
      </c>
      <c r="H70" t="s">
        <v>50</v>
      </c>
    </row>
    <row r="71" spans="1:8" x14ac:dyDescent="0.3">
      <c r="A71" s="8">
        <v>45618</v>
      </c>
      <c r="B71" s="9">
        <f>MONTH(Tabela2[[#This Row],[Data]])</f>
        <v>11</v>
      </c>
      <c r="C71" t="s">
        <v>9</v>
      </c>
      <c r="D71" t="s">
        <v>29</v>
      </c>
      <c r="E71" t="s">
        <v>90</v>
      </c>
      <c r="F71" s="7">
        <v>500</v>
      </c>
      <c r="G71" t="s">
        <v>41</v>
      </c>
      <c r="H71" t="s">
        <v>49</v>
      </c>
    </row>
    <row r="72" spans="1:8" x14ac:dyDescent="0.3">
      <c r="A72" s="8">
        <v>45621</v>
      </c>
      <c r="B72" s="9">
        <f>MONTH(Tabela2[[#This Row],[Data]])</f>
        <v>11</v>
      </c>
      <c r="C72" t="s">
        <v>8</v>
      </c>
      <c r="D72" t="s">
        <v>10</v>
      </c>
      <c r="E72" t="s">
        <v>84</v>
      </c>
      <c r="F72" s="7">
        <v>250</v>
      </c>
      <c r="G72" t="s">
        <v>45</v>
      </c>
      <c r="H72" t="s">
        <v>51</v>
      </c>
    </row>
    <row r="73" spans="1:8" x14ac:dyDescent="0.3">
      <c r="A73" s="8">
        <v>45624</v>
      </c>
      <c r="B73" s="9">
        <f>MONTH(Tabela2[[#This Row],[Data]])</f>
        <v>11</v>
      </c>
      <c r="C73" t="s">
        <v>9</v>
      </c>
      <c r="D73" t="s">
        <v>26</v>
      </c>
      <c r="E73" t="s">
        <v>91</v>
      </c>
      <c r="F73" s="7">
        <v>300</v>
      </c>
      <c r="G73" t="s">
        <v>41</v>
      </c>
      <c r="H73" t="s">
        <v>49</v>
      </c>
    </row>
    <row r="74" spans="1:8" x14ac:dyDescent="0.3">
      <c r="A74" s="8">
        <v>45625</v>
      </c>
      <c r="B74" s="9">
        <f>MONTH(Tabela2[[#This Row],[Data]])</f>
        <v>11</v>
      </c>
      <c r="C74" t="s">
        <v>9</v>
      </c>
      <c r="D74" t="s">
        <v>25</v>
      </c>
      <c r="E74" t="s">
        <v>77</v>
      </c>
      <c r="F74" s="7">
        <v>600</v>
      </c>
      <c r="G74" t="s">
        <v>45</v>
      </c>
      <c r="H74" t="s">
        <v>52</v>
      </c>
    </row>
    <row r="75" spans="1:8" x14ac:dyDescent="0.3">
      <c r="A75" s="8">
        <v>45625</v>
      </c>
      <c r="B75" s="9">
        <f>MONTH(Tabela2[[#This Row],[Data]])</f>
        <v>11</v>
      </c>
      <c r="C75" t="s">
        <v>9</v>
      </c>
      <c r="D75" t="s">
        <v>25</v>
      </c>
      <c r="E75" t="s">
        <v>97</v>
      </c>
      <c r="F75" s="7">
        <v>1000</v>
      </c>
      <c r="G75" t="s">
        <v>45</v>
      </c>
      <c r="H75" t="s">
        <v>52</v>
      </c>
    </row>
  </sheetData>
  <pageMargins left="0.511811024" right="0.511811024" top="0.78740157499999996" bottom="0.78740157499999996" header="0.31496062000000002" footer="0.31496062000000002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1010C453-2FE4-4FF1-8A2E-38111459092F}">
          <x14:formula1>
            <xm:f>'Menu Auxiliar'!$A$2:$A$3</xm:f>
          </x14:formula1>
          <xm:sqref>C2:C75</xm:sqref>
        </x14:dataValidation>
        <x14:dataValidation type="list" allowBlank="1" showInputMessage="1" showErrorMessage="1" promptTitle="Selecione a opção" xr:uid="{698C4C3F-C3ED-4A0D-ACBB-BCDF575463B0}">
          <x14:formula1>
            <xm:f>'Menu Auxiliar'!$B$2:$B$30</xm:f>
          </x14:formula1>
          <xm:sqref>D2:D75</xm:sqref>
        </x14:dataValidation>
        <x14:dataValidation type="list" allowBlank="1" showInputMessage="1" showErrorMessage="1" xr:uid="{9DBBF07B-6C87-44CA-A67D-9491765660A0}">
          <x14:formula1>
            <xm:f>'Menu Auxiliar'!$D$2:$D$6</xm:f>
          </x14:formula1>
          <xm:sqref>H2:H75</xm:sqref>
        </x14:dataValidation>
        <x14:dataValidation type="list" allowBlank="1" showInputMessage="1" showErrorMessage="1" xr:uid="{9D9F7790-02F8-4D0E-8A89-007F10CAADDE}">
          <x14:formula1>
            <xm:f>'Menu Auxiliar'!$C$2:$C$13</xm:f>
          </x14:formula1>
          <xm:sqref>G2:G75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A1C7C0-6AD6-4D1C-897E-A8382696181F}">
  <sheetPr>
    <tabColor rgb="FF800000"/>
  </sheetPr>
  <dimension ref="B2:I25"/>
  <sheetViews>
    <sheetView workbookViewId="0">
      <selection activeCell="J49" sqref="J49"/>
    </sheetView>
  </sheetViews>
  <sheetFormatPr defaultRowHeight="14.4" x14ac:dyDescent="0.3"/>
  <cols>
    <col min="2" max="2" width="16.77734375" bestFit="1" customWidth="1"/>
    <col min="3" max="3" width="12.88671875" bestFit="1" customWidth="1"/>
    <col min="5" max="5" width="19.109375" bestFit="1" customWidth="1"/>
    <col min="6" max="6" width="12.88671875" bestFit="1" customWidth="1"/>
    <col min="8" max="8" width="16.77734375" bestFit="1" customWidth="1"/>
    <col min="9" max="9" width="14.33203125" bestFit="1" customWidth="1"/>
  </cols>
  <sheetData>
    <row r="2" spans="2:9" x14ac:dyDescent="0.3">
      <c r="B2" s="10" t="s">
        <v>2</v>
      </c>
      <c r="C2" t="s">
        <v>8</v>
      </c>
      <c r="E2" s="10" t="s">
        <v>2</v>
      </c>
      <c r="F2" t="s">
        <v>9</v>
      </c>
      <c r="H2" s="10" t="s">
        <v>3</v>
      </c>
      <c r="I2" t="s">
        <v>25</v>
      </c>
    </row>
    <row r="4" spans="2:9" x14ac:dyDescent="0.3">
      <c r="B4" s="10" t="s">
        <v>94</v>
      </c>
      <c r="C4" t="s">
        <v>96</v>
      </c>
      <c r="E4" s="10" t="s">
        <v>94</v>
      </c>
      <c r="F4" t="s">
        <v>96</v>
      </c>
      <c r="H4" s="10" t="s">
        <v>94</v>
      </c>
      <c r="I4" t="s">
        <v>96</v>
      </c>
    </row>
    <row r="5" spans="2:9" x14ac:dyDescent="0.3">
      <c r="B5" s="11" t="s">
        <v>10</v>
      </c>
      <c r="C5" s="7">
        <v>3150</v>
      </c>
      <c r="E5" s="11" t="s">
        <v>11</v>
      </c>
      <c r="F5" s="7">
        <v>480</v>
      </c>
      <c r="H5" s="11" t="s">
        <v>77</v>
      </c>
      <c r="I5" s="7">
        <v>2400</v>
      </c>
    </row>
    <row r="6" spans="2:9" x14ac:dyDescent="0.3">
      <c r="B6" s="11" t="s">
        <v>12</v>
      </c>
      <c r="C6" s="7">
        <v>15000</v>
      </c>
      <c r="E6" s="11" t="s">
        <v>15</v>
      </c>
      <c r="F6" s="7">
        <v>310</v>
      </c>
      <c r="H6" s="11" t="s">
        <v>97</v>
      </c>
      <c r="I6" s="7">
        <v>1000</v>
      </c>
    </row>
    <row r="7" spans="2:9" x14ac:dyDescent="0.3">
      <c r="B7" s="11" t="s">
        <v>14</v>
      </c>
      <c r="C7" s="7">
        <v>350</v>
      </c>
      <c r="E7" s="11" t="s">
        <v>17</v>
      </c>
      <c r="F7" s="7">
        <v>150</v>
      </c>
      <c r="H7" s="11" t="s">
        <v>95</v>
      </c>
      <c r="I7" s="7">
        <v>3400</v>
      </c>
    </row>
    <row r="8" spans="2:9" x14ac:dyDescent="0.3">
      <c r="B8" s="11" t="s">
        <v>95</v>
      </c>
      <c r="C8" s="7">
        <v>18500</v>
      </c>
      <c r="E8" s="11" t="s">
        <v>20</v>
      </c>
      <c r="F8" s="7">
        <v>250</v>
      </c>
    </row>
    <row r="9" spans="2:9" x14ac:dyDescent="0.3">
      <c r="E9" s="11" t="s">
        <v>21</v>
      </c>
      <c r="F9" s="7">
        <v>4910</v>
      </c>
    </row>
    <row r="10" spans="2:9" x14ac:dyDescent="0.3">
      <c r="E10" s="11" t="s">
        <v>22</v>
      </c>
      <c r="F10" s="7">
        <v>540</v>
      </c>
      <c r="H10" s="14" t="s">
        <v>100</v>
      </c>
      <c r="I10" s="16">
        <f>GETPIVOTDATA("Valor",$H$4)</f>
        <v>3400</v>
      </c>
    </row>
    <row r="11" spans="2:9" x14ac:dyDescent="0.3">
      <c r="E11" s="11" t="s">
        <v>23</v>
      </c>
      <c r="F11" s="7">
        <v>180</v>
      </c>
      <c r="H11" s="14" t="s">
        <v>99</v>
      </c>
      <c r="I11" s="15">
        <v>15000</v>
      </c>
    </row>
    <row r="12" spans="2:9" x14ac:dyDescent="0.3">
      <c r="E12" s="11" t="s">
        <v>24</v>
      </c>
      <c r="F12" s="7">
        <v>2850</v>
      </c>
    </row>
    <row r="13" spans="2:9" x14ac:dyDescent="0.3">
      <c r="E13" s="11" t="s">
        <v>25</v>
      </c>
      <c r="F13" s="7">
        <v>3400</v>
      </c>
    </row>
    <row r="14" spans="2:9" x14ac:dyDescent="0.3">
      <c r="E14" s="11" t="s">
        <v>26</v>
      </c>
      <c r="F14" s="7">
        <v>530</v>
      </c>
    </row>
    <row r="15" spans="2:9" x14ac:dyDescent="0.3">
      <c r="E15" s="11" t="s">
        <v>27</v>
      </c>
      <c r="F15" s="7">
        <v>61.77</v>
      </c>
    </row>
    <row r="16" spans="2:9" x14ac:dyDescent="0.3">
      <c r="E16" s="11" t="s">
        <v>18</v>
      </c>
      <c r="F16" s="7">
        <v>60</v>
      </c>
    </row>
    <row r="17" spans="5:6" x14ac:dyDescent="0.3">
      <c r="E17" s="11" t="s">
        <v>28</v>
      </c>
      <c r="F17" s="7">
        <v>270</v>
      </c>
    </row>
    <row r="18" spans="5:6" x14ac:dyDescent="0.3">
      <c r="E18" s="11" t="s">
        <v>29</v>
      </c>
      <c r="F18" s="7">
        <v>650</v>
      </c>
    </row>
    <row r="19" spans="5:6" x14ac:dyDescent="0.3">
      <c r="E19" s="11" t="s">
        <v>31</v>
      </c>
      <c r="F19" s="7">
        <v>250</v>
      </c>
    </row>
    <row r="20" spans="5:6" x14ac:dyDescent="0.3">
      <c r="E20" s="11" t="s">
        <v>32</v>
      </c>
      <c r="F20" s="7">
        <v>1230</v>
      </c>
    </row>
    <row r="21" spans="5:6" x14ac:dyDescent="0.3">
      <c r="E21" s="11" t="s">
        <v>34</v>
      </c>
      <c r="F21" s="7">
        <v>15</v>
      </c>
    </row>
    <row r="22" spans="5:6" x14ac:dyDescent="0.3">
      <c r="E22" s="11" t="s">
        <v>35</v>
      </c>
      <c r="F22" s="7">
        <v>3500</v>
      </c>
    </row>
    <row r="23" spans="5:6" x14ac:dyDescent="0.3">
      <c r="E23" s="11" t="s">
        <v>36</v>
      </c>
      <c r="F23" s="7">
        <v>500</v>
      </c>
    </row>
    <row r="24" spans="5:6" x14ac:dyDescent="0.3">
      <c r="E24" s="11" t="s">
        <v>37</v>
      </c>
      <c r="F24" s="7">
        <v>1500</v>
      </c>
    </row>
    <row r="25" spans="5:6" x14ac:dyDescent="0.3">
      <c r="E25" s="11" t="s">
        <v>95</v>
      </c>
      <c r="F25" s="7">
        <v>21636.77</v>
      </c>
    </row>
  </sheetData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40720-94FE-40FC-8B78-18CA61128B28}">
  <sheetPr>
    <tabColor rgb="FF800000"/>
  </sheetPr>
  <dimension ref="A1:D30"/>
  <sheetViews>
    <sheetView workbookViewId="0">
      <selection activeCell="J49" sqref="J49"/>
    </sheetView>
  </sheetViews>
  <sheetFormatPr defaultRowHeight="14.4" x14ac:dyDescent="0.3"/>
  <cols>
    <col min="1" max="1" width="7.21875" bestFit="1" customWidth="1"/>
    <col min="2" max="3" width="19.109375" bestFit="1" customWidth="1"/>
    <col min="4" max="4" width="8.6640625" bestFit="1" customWidth="1"/>
  </cols>
  <sheetData>
    <row r="1" spans="1:4" x14ac:dyDescent="0.3">
      <c r="A1" s="1" t="s">
        <v>2</v>
      </c>
      <c r="B1" s="1" t="s">
        <v>3</v>
      </c>
      <c r="C1" s="1" t="s">
        <v>6</v>
      </c>
      <c r="D1" s="1" t="s">
        <v>7</v>
      </c>
    </row>
    <row r="2" spans="1:4" x14ac:dyDescent="0.3">
      <c r="A2" t="s">
        <v>8</v>
      </c>
      <c r="B2" s="4" t="s">
        <v>11</v>
      </c>
      <c r="C2" t="s">
        <v>46</v>
      </c>
      <c r="D2" t="s">
        <v>53</v>
      </c>
    </row>
    <row r="3" spans="1:4" x14ac:dyDescent="0.3">
      <c r="A3" t="s">
        <v>9</v>
      </c>
      <c r="B3" s="3" t="s">
        <v>13</v>
      </c>
      <c r="C3" t="s">
        <v>41</v>
      </c>
      <c r="D3" t="s">
        <v>52</v>
      </c>
    </row>
    <row r="4" spans="1:4" x14ac:dyDescent="0.3">
      <c r="B4" s="2" t="s">
        <v>15</v>
      </c>
      <c r="C4" t="s">
        <v>42</v>
      </c>
      <c r="D4" t="s">
        <v>49</v>
      </c>
    </row>
    <row r="5" spans="1:4" x14ac:dyDescent="0.3">
      <c r="B5" s="3" t="s">
        <v>17</v>
      </c>
      <c r="C5" t="s">
        <v>43</v>
      </c>
      <c r="D5" t="s">
        <v>50</v>
      </c>
    </row>
    <row r="6" spans="1:4" x14ac:dyDescent="0.3">
      <c r="B6" s="2" t="s">
        <v>19</v>
      </c>
      <c r="C6" t="s">
        <v>48</v>
      </c>
      <c r="D6" t="s">
        <v>51</v>
      </c>
    </row>
    <row r="7" spans="1:4" x14ac:dyDescent="0.3">
      <c r="B7" s="5" t="s">
        <v>20</v>
      </c>
      <c r="C7" t="s">
        <v>38</v>
      </c>
    </row>
    <row r="8" spans="1:4" x14ac:dyDescent="0.3">
      <c r="B8" s="2" t="s">
        <v>21</v>
      </c>
      <c r="C8" t="s">
        <v>44</v>
      </c>
    </row>
    <row r="9" spans="1:4" x14ac:dyDescent="0.3">
      <c r="B9" s="3" t="s">
        <v>22</v>
      </c>
      <c r="C9" t="s">
        <v>47</v>
      </c>
    </row>
    <row r="10" spans="1:4" x14ac:dyDescent="0.3">
      <c r="B10" t="s">
        <v>23</v>
      </c>
      <c r="C10" t="s">
        <v>39</v>
      </c>
    </row>
    <row r="11" spans="1:4" x14ac:dyDescent="0.3">
      <c r="B11" t="s">
        <v>59</v>
      </c>
      <c r="C11" t="s">
        <v>40</v>
      </c>
    </row>
    <row r="12" spans="1:4" x14ac:dyDescent="0.3">
      <c r="B12" t="s">
        <v>24</v>
      </c>
      <c r="C12" t="s">
        <v>45</v>
      </c>
    </row>
    <row r="13" spans="1:4" x14ac:dyDescent="0.3">
      <c r="B13" t="s">
        <v>25</v>
      </c>
      <c r="C13" t="s">
        <v>18</v>
      </c>
    </row>
    <row r="14" spans="1:4" x14ac:dyDescent="0.3">
      <c r="B14" t="s">
        <v>26</v>
      </c>
    </row>
    <row r="15" spans="1:4" x14ac:dyDescent="0.3">
      <c r="B15" t="s">
        <v>27</v>
      </c>
    </row>
    <row r="16" spans="1:4" x14ac:dyDescent="0.3">
      <c r="B16" t="s">
        <v>28</v>
      </c>
    </row>
    <row r="17" spans="1:4" x14ac:dyDescent="0.3">
      <c r="B17" t="s">
        <v>29</v>
      </c>
    </row>
    <row r="18" spans="1:4" x14ac:dyDescent="0.3">
      <c r="B18" t="s">
        <v>30</v>
      </c>
    </row>
    <row r="19" spans="1:4" x14ac:dyDescent="0.3">
      <c r="B19" t="s">
        <v>10</v>
      </c>
    </row>
    <row r="20" spans="1:4" x14ac:dyDescent="0.3">
      <c r="B20" t="s">
        <v>12</v>
      </c>
    </row>
    <row r="21" spans="1:4" x14ac:dyDescent="0.3">
      <c r="B21" t="s">
        <v>14</v>
      </c>
    </row>
    <row r="22" spans="1:4" x14ac:dyDescent="0.3">
      <c r="B22" t="s">
        <v>16</v>
      </c>
    </row>
    <row r="23" spans="1:4" x14ac:dyDescent="0.3">
      <c r="B23" t="s">
        <v>31</v>
      </c>
    </row>
    <row r="24" spans="1:4" x14ac:dyDescent="0.3">
      <c r="B24" t="s">
        <v>32</v>
      </c>
    </row>
    <row r="25" spans="1:4" x14ac:dyDescent="0.3">
      <c r="B25" t="s">
        <v>33</v>
      </c>
    </row>
    <row r="26" spans="1:4" x14ac:dyDescent="0.3">
      <c r="B26" t="s">
        <v>34</v>
      </c>
    </row>
    <row r="27" spans="1:4" x14ac:dyDescent="0.3">
      <c r="B27" t="s">
        <v>35</v>
      </c>
    </row>
    <row r="28" spans="1:4" x14ac:dyDescent="0.3">
      <c r="B28" t="s">
        <v>36</v>
      </c>
    </row>
    <row r="29" spans="1:4" x14ac:dyDescent="0.3">
      <c r="B29" t="s">
        <v>37</v>
      </c>
    </row>
    <row r="30" spans="1:4" x14ac:dyDescent="0.3">
      <c r="A30" s="6"/>
      <c r="B30" s="6" t="s">
        <v>18</v>
      </c>
      <c r="C30" s="6"/>
      <c r="D30" s="6"/>
    </row>
  </sheetData>
  <sortState xmlns:xlrd2="http://schemas.microsoft.com/office/spreadsheetml/2017/richdata2" ref="J1:J30">
    <sortCondition ref="J1:J30"/>
  </sortState>
  <pageMargins left="0.511811024" right="0.511811024" top="0.78740157499999996" bottom="0.78740157499999996" header="0.31496062000000002" footer="0.31496062000000002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Dashboard</vt:lpstr>
      <vt:lpstr>Extrato da Conta</vt:lpstr>
      <vt:lpstr>Controle</vt:lpstr>
      <vt:lpstr>Menu Auxiliar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Adriana Sornas Pizani</dc:creator>
  <cp:lastModifiedBy>Adriana Sornas Pizani</cp:lastModifiedBy>
  <dcterms:created xsi:type="dcterms:W3CDTF">2024-12-31T14:49:59Z</dcterms:created>
  <dcterms:modified xsi:type="dcterms:W3CDTF">2024-12-31T20:26:36Z</dcterms:modified>
</cp:coreProperties>
</file>